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中島貴子\Desktop\"/>
    </mc:Choice>
  </mc:AlternateContent>
  <xr:revisionPtr revIDLastSave="0" documentId="13_ncr:1_{7D905FFF-363B-4BE5-B97F-D03DA5937688}" xr6:coauthVersionLast="47" xr6:coauthVersionMax="47" xr10:uidLastSave="{00000000-0000-0000-0000-000000000000}"/>
  <bookViews>
    <workbookView xWindow="-120" yWindow="-120" windowWidth="29040" windowHeight="15840" tabRatio="958" xr2:uid="{0B8B2C8E-9279-47AB-998F-61702DB3ECC5}"/>
  </bookViews>
  <sheets>
    <sheet name="作成流れ" sheetId="97" r:id="rId1"/>
    <sheet name="工事" sheetId="84" r:id="rId2"/>
    <sheet name="登録" sheetId="8" r:id="rId3"/>
    <sheet name="名簿" sheetId="57" r:id="rId4"/>
    <sheet name="書類一覧" sheetId="96" r:id="rId5"/>
    <sheet name="通知" sheetId="74" r:id="rId6"/>
    <sheet name="1.施工" sheetId="86" r:id="rId7"/>
    <sheet name="2.再下(2次-1)" sheetId="32" r:id="rId8"/>
    <sheet name="2.再下(2次-2)" sheetId="94" r:id="rId9"/>
    <sheet name="2.再下(2次-3)" sheetId="99" r:id="rId10"/>
    <sheet name="3.名簿 " sheetId="58" r:id="rId11"/>
    <sheet name="4.親方" sheetId="83" r:id="rId12"/>
    <sheet name="5.編成" sheetId="70" r:id="rId13"/>
    <sheet name="6.実務" sheetId="51" r:id="rId14"/>
    <sheet name="7.高齢" sheetId="92" r:id="rId15"/>
    <sheet name="8.就労" sheetId="76" r:id="rId16"/>
    <sheet name="9.実習 " sheetId="77" r:id="rId17"/>
    <sheet name="11.工具" sheetId="79" r:id="rId18"/>
    <sheet name="10.機械" sheetId="78" r:id="rId19"/>
    <sheet name="12.危険" sheetId="80" r:id="rId20"/>
    <sheet name="13.火気" sheetId="81" r:id="rId21"/>
    <sheet name="14.車両" sheetId="82" r:id="rId22"/>
  </sheets>
  <externalReferences>
    <externalReference r:id="rId23"/>
  </externalReferences>
  <definedNames>
    <definedName name="_Fill" localSheetId="11" hidden="1">#REF!</definedName>
    <definedName name="_Fill" localSheetId="4" hidden="1">#REF!</definedName>
    <definedName name="_Fill" hidden="1">#REF!</definedName>
    <definedName name="_Key1" localSheetId="11" hidden="1">#REF!</definedName>
    <definedName name="_Key1" hidden="1">#REF!</definedName>
    <definedName name="_Key2" localSheetId="11" hidden="1">#REF!</definedName>
    <definedName name="_Key2" hidden="1">#REF!</definedName>
    <definedName name="_Order1" hidden="1">255</definedName>
    <definedName name="_Order2" hidden="1">255</definedName>
    <definedName name="_Sort" localSheetId="11" hidden="1">#REF!</definedName>
    <definedName name="_Sort" hidden="1">#REF!</definedName>
    <definedName name="ａａａａａａａ" localSheetId="11" hidden="1">{"'SUMIF関数活用例'!$A$14:$H$28","'SUMIF関数活用例'!$A$1:$I$10"}</definedName>
    <definedName name="ａａａａａａａ" localSheetId="0" hidden="1">{"'SUMIF関数活用例'!$A$14:$H$28","'SUMIF関数活用例'!$A$1:$I$10"}</definedName>
    <definedName name="ａａａａａａａ" localSheetId="4" hidden="1">{"'SUMIF関数活用例'!$A$14:$H$28","'SUMIF関数活用例'!$A$1:$I$10"}</definedName>
    <definedName name="ａａａａａａａ" hidden="1">{"'SUMIF関数活用例'!$A$14:$H$28","'SUMIF関数活用例'!$A$1:$I$10"}</definedName>
    <definedName name="HTML_CodePage" hidden="1">932</definedName>
    <definedName name="HTML_Control" localSheetId="11" hidden="1">{"'SUMIF関数活用例'!$A$14:$H$28","'SUMIF関数活用例'!$A$1:$I$10"}</definedName>
    <definedName name="HTML_Control" localSheetId="0" hidden="1">{"'SUMIF関数活用例'!$A$14:$H$28","'SUMIF関数活用例'!$A$1:$I$10"}</definedName>
    <definedName name="HTML_Control" localSheetId="4" hidden="1">{"'SUMIF関数活用例'!$A$14:$H$28","'SUMIF関数活用例'!$A$1:$I$10"}</definedName>
    <definedName name="HTML_Control" hidden="1">{"'SUMIF関数活用例'!$A$14:$H$28","'SUMIF関数活用例'!$A$1:$I$10"}</definedName>
    <definedName name="HTML_Description" hidden="1">""</definedName>
    <definedName name="HTML_Email" hidden="1">""</definedName>
    <definedName name="HTML_Header" hidden="1">"SUMIF関数活用例"</definedName>
    <definedName name="HTML_LastUpdate" hidden="1">"99/02/12"</definedName>
    <definedName name="HTML_LineAfter" hidden="1">FALSE</definedName>
    <definedName name="HTML_LineBefore" hidden="1">FALSE</definedName>
    <definedName name="HTML_Name" hidden="1">"にこにこ"</definedName>
    <definedName name="HTML_OBDlg2" hidden="1">TRUE</definedName>
    <definedName name="HTML_OBDlg4" hidden="1">TRUE</definedName>
    <definedName name="HTML_OS" hidden="1">0</definedName>
    <definedName name="HTML_PathFile" hidden="1">"D:\My Documents\MOT\2\SUMIF.htm"</definedName>
    <definedName name="HTML_Title" hidden="1">"SUMIF関数"</definedName>
    <definedName name="oo" localSheetId="11" hidden="1">#REF!</definedName>
    <definedName name="oo" hidden="1">#REF!</definedName>
    <definedName name="pp" localSheetId="11" hidden="1">#REF!</definedName>
    <definedName name="pp" hidden="1">#REF!</definedName>
    <definedName name="_xlnm.Print_Area" localSheetId="6">'1.施工'!$A$2:$AC$58</definedName>
    <definedName name="_xlnm.Print_Area" localSheetId="18">'10.機械'!$A$1:$CB$59</definedName>
    <definedName name="_xlnm.Print_Area" localSheetId="21">'14.車両'!$A$1:$AI$51</definedName>
    <definedName name="_xlnm.Print_Area" localSheetId="7">'2.再下(2次-1)'!$A$2:$CM$55</definedName>
    <definedName name="_xlnm.Print_Area" localSheetId="8">'2.再下(2次-2)'!$A$2:$CM$56</definedName>
    <definedName name="_xlnm.Print_Area" localSheetId="9">'2.再下(2次-3)'!$A$2:$CM$56</definedName>
    <definedName name="_xlnm.Print_Area" localSheetId="10">'3.名簿 '!$B$2:$AC$72</definedName>
    <definedName name="_xlnm.Print_Area" localSheetId="11">'4.親方'!$A$1:$J$46</definedName>
    <definedName name="_xlnm.Print_Area" localSheetId="12">'5.編成'!$A$1:$Q$50</definedName>
    <definedName name="_xlnm.Print_Area" localSheetId="13">'6.実務'!$A$1:$M$37</definedName>
    <definedName name="_xlnm.Print_Area" localSheetId="14">'7.高齢'!$A$1:$G$38</definedName>
    <definedName name="_xlnm.Print_Area" localSheetId="15">'8.就労'!$A$1:$H$45</definedName>
    <definedName name="_xlnm.Print_Area" localSheetId="16">'9.実習 '!$A$1:$H$46</definedName>
    <definedName name="_xlnm.Print_Area" localSheetId="5">通知!$A$1:$G$39</definedName>
    <definedName name="_xlnm.Print_Area" localSheetId="2">登録!$A$1:$P$59</definedName>
    <definedName name="ｔｔ" localSheetId="11" hidden="1">#REF!</definedName>
    <definedName name="ｔｔ" localSheetId="0" hidden="1">#REF!</definedName>
    <definedName name="ｔｔ" localSheetId="4" hidden="1">#REF!</definedName>
    <definedName name="ｔｔ" hidden="1">#REF!</definedName>
    <definedName name="ｔｔｔｔｔ" localSheetId="11" hidden="1">{"'SUMIF関数活用例'!$A$14:$H$28","'SUMIF関数活用例'!$A$1:$I$10"}</definedName>
    <definedName name="ｔｔｔｔｔ" localSheetId="0" hidden="1">{"'SUMIF関数活用例'!$A$14:$H$28","'SUMIF関数活用例'!$A$1:$I$10"}</definedName>
    <definedName name="ｔｔｔｔｔ" localSheetId="4" hidden="1">{"'SUMIF関数活用例'!$A$14:$H$28","'SUMIF関数活用例'!$A$1:$I$10"}</definedName>
    <definedName name="ｔｔｔｔｔ" hidden="1">{"'SUMIF関数活用例'!$A$14:$H$28","'SUMIF関数活用例'!$A$1:$I$10"}</definedName>
    <definedName name="wrn.リスク印刷." localSheetId="11" hidden="1">{#N/A,#N/A,TRUE,"ﾘｽｸ評価表 (ﾃﾝﾌﾟﾚｰﾄ)"}</definedName>
    <definedName name="wrn.リスク印刷." localSheetId="0" hidden="1">{#N/A,#N/A,TRUE,"ﾘｽｸ評価表 (ﾃﾝﾌﾟﾚｰﾄ)"}</definedName>
    <definedName name="wrn.リスク印刷." localSheetId="4" hidden="1">{#N/A,#N/A,TRUE,"ﾘｽｸ評価表 (ﾃﾝﾌﾟﾚｰﾄ)"}</definedName>
    <definedName name="wrn.リスク印刷." hidden="1">{#N/A,#N/A,TRUE,"ﾘｽｸ評価表 (ﾃﾝﾌﾟﾚｰﾄ)"}</definedName>
    <definedName name="ｗｗｗｗ" localSheetId="11" hidden="1">{"'SUMIF関数活用例'!$A$14:$H$28","'SUMIF関数活用例'!$A$1:$I$10"}</definedName>
    <definedName name="ｗｗｗｗ" localSheetId="0" hidden="1">{"'SUMIF関数活用例'!$A$14:$H$28","'SUMIF関数活用例'!$A$1:$I$10"}</definedName>
    <definedName name="ｗｗｗｗ" localSheetId="4" hidden="1">{"'SUMIF関数活用例'!$A$14:$H$28","'SUMIF関数活用例'!$A$1:$I$10"}</definedName>
    <definedName name="ｗｗｗｗ" hidden="1">{"'SUMIF関数活用例'!$A$14:$H$28","'SUMIF関数活用例'!$A$1:$I$10"}</definedName>
    <definedName name="ううううううう" localSheetId="11" hidden="1">{"'SUMIF関数活用例'!$A$14:$H$28","'SUMIF関数活用例'!$A$1:$I$10"}</definedName>
    <definedName name="ううううううう" localSheetId="0" hidden="1">{"'SUMIF関数活用例'!$A$14:$H$28","'SUMIF関数活用例'!$A$1:$I$10"}</definedName>
    <definedName name="ううううううう" localSheetId="4" hidden="1">{"'SUMIF関数活用例'!$A$14:$H$28","'SUMIF関数活用例'!$A$1:$I$10"}</definedName>
    <definedName name="ううううううう" hidden="1">{"'SUMIF関数活用例'!$A$14:$H$28","'SUMIF関数活用例'!$A$1:$I$10"}</definedName>
    <definedName name="そせｇｔｖ" localSheetId="11" hidden="1">{"'SUMIF関数活用例'!$A$14:$H$28","'SUMIF関数活用例'!$A$1:$I$10"}</definedName>
    <definedName name="そせｇｔｖ" localSheetId="0" hidden="1">{"'SUMIF関数活用例'!$A$14:$H$28","'SUMIF関数活用例'!$A$1:$I$10"}</definedName>
    <definedName name="そせｇｔｖ" localSheetId="4" hidden="1">{"'SUMIF関数活用例'!$A$14:$H$28","'SUMIF関数活用例'!$A$1:$I$10"}</definedName>
    <definedName name="そせｇｔｖ" hidden="1">{"'SUMIF関数活用例'!$A$14:$H$28","'SUMIF関数活用例'!$A$1:$I$10"}</definedName>
    <definedName name="は" localSheetId="11" hidden="1">{"'SUMIF関数活用例'!$A$14:$H$28","'SUMIF関数活用例'!$A$1:$I$10"}</definedName>
    <definedName name="は" localSheetId="0" hidden="1">{"'SUMIF関数活用例'!$A$14:$H$28","'SUMIF関数活用例'!$A$1:$I$10"}</definedName>
    <definedName name="は" localSheetId="4" hidden="1">{"'SUMIF関数活用例'!$A$14:$H$28","'SUMIF関数活用例'!$A$1:$I$10"}</definedName>
    <definedName name="は" hidden="1">{"'SUMIF関数活用例'!$A$14:$H$28","'SUMIF関数活用例'!$A$1:$I$10"}</definedName>
    <definedName name="ん" localSheetId="11" hidden="1">{"'SUMIF関数活用例'!$A$14:$H$28","'SUMIF関数活用例'!$A$1:$I$10"}</definedName>
    <definedName name="ん" localSheetId="0" hidden="1">{"'SUMIF関数活用例'!$A$14:$H$28","'SUMIF関数活用例'!$A$1:$I$10"}</definedName>
    <definedName name="ん" localSheetId="4" hidden="1">{"'SUMIF関数活用例'!$A$14:$H$28","'SUMIF関数活用例'!$A$1:$I$10"}</definedName>
    <definedName name="ん" hidden="1">{"'SUMIF関数活用例'!$A$14:$H$28","'SUMIF関数活用例'!$A$1:$I$10"}</definedName>
    <definedName name="安全管理４" localSheetId="11" hidden="1">{"'SUMIF関数活用例'!$A$14:$H$28","'SUMIF関数活用例'!$A$1:$I$10"}</definedName>
    <definedName name="安全管理４" localSheetId="0" hidden="1">{"'SUMIF関数活用例'!$A$14:$H$28","'SUMIF関数活用例'!$A$1:$I$10"}</definedName>
    <definedName name="安全管理４" localSheetId="4" hidden="1">{"'SUMIF関数活用例'!$A$14:$H$28","'SUMIF関数活用例'!$A$1:$I$10"}</definedName>
    <definedName name="安全管理４" hidden="1">{"'SUMIF関数活用例'!$A$14:$H$28","'SUMIF関数活用例'!$A$1:$I$10"}</definedName>
    <definedName name="移動図面" localSheetId="11" hidden="1">{"'切替実施手順'!$A$3:$J$60"}</definedName>
    <definedName name="移動図面" localSheetId="0" hidden="1">{"'切替実施手順'!$A$3:$J$60"}</definedName>
    <definedName name="移動図面" localSheetId="4" hidden="1">{"'切替実施手順'!$A$3:$J$60"}</definedName>
    <definedName name="移動図面" hidden="1">{"'切替実施手順'!$A$3:$J$60"}</definedName>
    <definedName name="緊急連絡体制2" localSheetId="11" hidden="1">[1]詳細!#REF!</definedName>
    <definedName name="緊急連絡体制2" hidden="1">[1]詳細!#REF!</definedName>
    <definedName name="工程表２" localSheetId="11" hidden="1">{"'SUMIF関数活用例'!$A$14:$H$28","'SUMIF関数活用例'!$A$1:$I$10"}</definedName>
    <definedName name="工程表２" localSheetId="0" hidden="1">{"'SUMIF関数活用例'!$A$14:$H$28","'SUMIF関数活用例'!$A$1:$I$10"}</definedName>
    <definedName name="工程表２" localSheetId="4" hidden="1">{"'SUMIF関数活用例'!$A$14:$H$28","'SUMIF関数活用例'!$A$1:$I$10"}</definedName>
    <definedName name="工程表２" hidden="1">{"'SUMIF関数活用例'!$A$14:$H$28","'SUMIF関数活用例'!$A$1:$I$10"}</definedName>
    <definedName name="作業リスト３" localSheetId="11" hidden="1">{"'切替実施手順'!$A$3:$J$60"}</definedName>
    <definedName name="作業リスト３" localSheetId="0" hidden="1">{"'切替実施手順'!$A$3:$J$60"}</definedName>
    <definedName name="作業リスト３" localSheetId="4" hidden="1">{"'切替実施手順'!$A$3:$J$60"}</definedName>
    <definedName name="作業リスト３" hidden="1">{"'切替実施手順'!$A$3:$J$60"}</definedName>
    <definedName name="持ち込み" localSheetId="11" hidden="1">{"'SUMIF関数活用例'!$A$14:$H$28","'SUMIF関数活用例'!$A$1:$I$10"}</definedName>
    <definedName name="持ち込み" localSheetId="0" hidden="1">{"'SUMIF関数活用例'!$A$14:$H$28","'SUMIF関数活用例'!$A$1:$I$10"}</definedName>
    <definedName name="持ち込み" localSheetId="4" hidden="1">{"'SUMIF関数活用例'!$A$14:$H$28","'SUMIF関数活用例'!$A$1:$I$10"}</definedName>
    <definedName name="持ち込み" hidden="1">{"'SUMIF関数活用例'!$A$14:$H$28","'SUMIF関数活用例'!$A$1:$I$10"}</definedName>
    <definedName name="組織" localSheetId="11" hidden="1">{"'SUMIF関数活用例'!$A$14:$H$28","'SUMIF関数活用例'!$A$1:$I$10"}</definedName>
    <definedName name="組織" localSheetId="0" hidden="1">{"'SUMIF関数活用例'!$A$14:$H$28","'SUMIF関数活用例'!$A$1:$I$10"}</definedName>
    <definedName name="組織" localSheetId="4" hidden="1">{"'SUMIF関数活用例'!$A$14:$H$28","'SUMIF関数活用例'!$A$1:$I$10"}</definedName>
    <definedName name="組織" hidden="1">{"'SUMIF関数活用例'!$A$14:$H$28","'SUMIF関数活用例'!$A$1:$I$10"}</definedName>
    <definedName name="防滑２" localSheetId="11" hidden="1">{"'SUMIF関数活用例'!$A$14:$H$28","'SUMIF関数活用例'!$A$1:$I$10"}</definedName>
    <definedName name="防滑２" localSheetId="0" hidden="1">{"'SUMIF関数活用例'!$A$14:$H$28","'SUMIF関数活用例'!$A$1:$I$10"}</definedName>
    <definedName name="防滑２" localSheetId="4" hidden="1">{"'SUMIF関数活用例'!$A$14:$H$28","'SUMIF関数活用例'!$A$1:$I$10"}</definedName>
    <definedName name="防滑２" hidden="1">{"'SUMIF関数活用例'!$A$14:$H$28","'SUMIF関数活用例'!$A$1:$I$10"}</definedName>
    <definedName name="ー" localSheetId="11" hidden="1">{"'切替実施手順'!$A$3:$J$60"}</definedName>
    <definedName name="ー" localSheetId="0" hidden="1">{"'切替実施手順'!$A$3:$J$60"}</definedName>
    <definedName name="ー" localSheetId="4" hidden="1">{"'切替実施手順'!$A$3:$J$60"}</definedName>
    <definedName name="ー" hidden="1">{"'切替実施手順'!$A$3:$J$60"}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8" l="1"/>
  <c r="D25" i="8"/>
  <c r="D45" i="8"/>
  <c r="F17" i="99" s="1"/>
  <c r="AJ17" i="99" s="1"/>
  <c r="BN17" i="99" s="1"/>
  <c r="P28" i="99"/>
  <c r="P28" i="94"/>
  <c r="J7" i="8"/>
  <c r="O4" i="32"/>
  <c r="O7" i="8"/>
  <c r="O4" i="99"/>
  <c r="AS4" i="99" s="1"/>
  <c r="BW4" i="99" s="1"/>
  <c r="O4" i="94"/>
  <c r="O24" i="70"/>
  <c r="J24" i="70"/>
  <c r="E24" i="70"/>
  <c r="J13" i="70"/>
  <c r="M24" i="70"/>
  <c r="O22" i="70"/>
  <c r="O21" i="70"/>
  <c r="O20" i="70"/>
  <c r="O19" i="70"/>
  <c r="O18" i="70"/>
  <c r="O17" i="70"/>
  <c r="O16" i="70"/>
  <c r="L16" i="70"/>
  <c r="H24" i="70"/>
  <c r="J22" i="70"/>
  <c r="J21" i="70"/>
  <c r="J20" i="70"/>
  <c r="J19" i="70"/>
  <c r="J18" i="70"/>
  <c r="J17" i="70"/>
  <c r="J16" i="70"/>
  <c r="G16" i="70"/>
  <c r="E19" i="70"/>
  <c r="J8" i="70"/>
  <c r="C24" i="70"/>
  <c r="E22" i="70"/>
  <c r="E21" i="70"/>
  <c r="E20" i="70"/>
  <c r="E18" i="70"/>
  <c r="E17" i="70"/>
  <c r="E16" i="70"/>
  <c r="B16" i="70"/>
  <c r="H13" i="70"/>
  <c r="J11" i="70"/>
  <c r="J10" i="70"/>
  <c r="J9" i="70"/>
  <c r="J7" i="70"/>
  <c r="J6" i="70"/>
  <c r="J5" i="70"/>
  <c r="G5" i="70"/>
  <c r="AE44" i="99"/>
  <c r="AT53" i="99" s="1"/>
  <c r="Y44" i="99"/>
  <c r="V44" i="99"/>
  <c r="AK53" i="99" s="1"/>
  <c r="U37" i="99"/>
  <c r="AC35" i="99"/>
  <c r="AR44" i="99" s="1"/>
  <c r="W35" i="99"/>
  <c r="AL48" i="99" s="1"/>
  <c r="U35" i="99"/>
  <c r="AC33" i="99"/>
  <c r="AC31" i="99"/>
  <c r="U31" i="99"/>
  <c r="AJ44" i="99" s="1"/>
  <c r="AE29" i="99"/>
  <c r="Y29" i="99"/>
  <c r="AE28" i="99"/>
  <c r="AB28" i="99"/>
  <c r="Y28" i="99"/>
  <c r="W28" i="99"/>
  <c r="AL37" i="99" s="1"/>
  <c r="AD25" i="99"/>
  <c r="AS34" i="99" s="1"/>
  <c r="Z25" i="99"/>
  <c r="AO34" i="99" s="1"/>
  <c r="W25" i="99"/>
  <c r="Y21" i="99"/>
  <c r="AO30" i="99" s="1"/>
  <c r="U21" i="99"/>
  <c r="AJ30" i="99" s="1"/>
  <c r="AD19" i="99"/>
  <c r="AT28" i="99" s="1"/>
  <c r="AA19" i="99"/>
  <c r="Y19" i="99"/>
  <c r="U19" i="99"/>
  <c r="X19" i="99" s="1"/>
  <c r="AM28" i="99" s="1"/>
  <c r="W16" i="99"/>
  <c r="AK25" i="99" s="1"/>
  <c r="AB15" i="99"/>
  <c r="W15" i="99"/>
  <c r="AK24" i="99" s="1"/>
  <c r="V14" i="99"/>
  <c r="AK23" i="99" s="1"/>
  <c r="AE11" i="99"/>
  <c r="AR14" i="99" s="1"/>
  <c r="AA11" i="99"/>
  <c r="V10" i="99"/>
  <c r="V9" i="99"/>
  <c r="AQ10" i="99" s="1"/>
  <c r="U8" i="99"/>
  <c r="AB6" i="99"/>
  <c r="AQ18" i="99" s="1"/>
  <c r="U6" i="99"/>
  <c r="AQ15" i="99" s="1"/>
  <c r="BN8" i="99" s="1"/>
  <c r="AO53" i="99"/>
  <c r="BN49" i="99"/>
  <c r="AJ49" i="99"/>
  <c r="F49" i="99"/>
  <c r="BP48" i="99"/>
  <c r="BV44" i="99"/>
  <c r="BI44" i="99"/>
  <c r="BX53" i="99" s="1"/>
  <c r="BC44" i="99"/>
  <c r="BS53" i="99" s="1"/>
  <c r="AZ44" i="99"/>
  <c r="BO53" i="99" s="1"/>
  <c r="AR42" i="99"/>
  <c r="AT38" i="99"/>
  <c r="AN38" i="99"/>
  <c r="AY37" i="99"/>
  <c r="BN50" i="99" s="1"/>
  <c r="AJ50" i="99"/>
  <c r="AY36" i="99"/>
  <c r="CC35" i="99"/>
  <c r="BG35" i="99"/>
  <c r="BA35" i="99"/>
  <c r="AY35" i="99"/>
  <c r="U36" i="99"/>
  <c r="BS34" i="99"/>
  <c r="BG33" i="99"/>
  <c r="BV42" i="99" s="1"/>
  <c r="BG31" i="99"/>
  <c r="BV40" i="99" s="1"/>
  <c r="AY31" i="99"/>
  <c r="BN44" i="99" s="1"/>
  <c r="AR40" i="99"/>
  <c r="BI29" i="99"/>
  <c r="BX38" i="99" s="1"/>
  <c r="BC29" i="99"/>
  <c r="BR38" i="99" s="1"/>
  <c r="BX28" i="99"/>
  <c r="BU28" i="99"/>
  <c r="BS28" i="99"/>
  <c r="BI28" i="99"/>
  <c r="BX37" i="99" s="1"/>
  <c r="BF28" i="99"/>
  <c r="BU37" i="99" s="1"/>
  <c r="BC28" i="99"/>
  <c r="BR37" i="99" s="1"/>
  <c r="BA28" i="99"/>
  <c r="BP37" i="99" s="1"/>
  <c r="AT37" i="99"/>
  <c r="AQ37" i="99"/>
  <c r="AN37" i="99"/>
  <c r="BH25" i="99"/>
  <c r="BW34" i="99" s="1"/>
  <c r="BD25" i="99"/>
  <c r="BA25" i="99"/>
  <c r="BP34" i="99" s="1"/>
  <c r="AL34" i="99"/>
  <c r="AS24" i="99"/>
  <c r="CF21" i="99"/>
  <c r="BC21" i="99"/>
  <c r="BS30" i="99" s="1"/>
  <c r="AY21" i="99"/>
  <c r="BN30" i="99" s="1"/>
  <c r="CF19" i="99"/>
  <c r="BH19" i="99"/>
  <c r="BE19" i="99"/>
  <c r="BC19" i="99"/>
  <c r="AY19" i="99"/>
  <c r="BB19" i="99" s="1"/>
  <c r="BQ28" i="99" s="1"/>
  <c r="AQ28" i="99"/>
  <c r="AO28" i="99"/>
  <c r="AQ17" i="99"/>
  <c r="BA16" i="99"/>
  <c r="BO25" i="99" s="1"/>
  <c r="BF15" i="99"/>
  <c r="BW24" i="99" s="1"/>
  <c r="BA15" i="99"/>
  <c r="BO24" i="99" s="1"/>
  <c r="AZ14" i="99"/>
  <c r="BO23" i="99" s="1"/>
  <c r="F14" i="99"/>
  <c r="AJ14" i="99" s="1"/>
  <c r="BN14" i="99" s="1"/>
  <c r="AR13" i="99"/>
  <c r="BI11" i="99"/>
  <c r="BV14" i="99" s="1"/>
  <c r="BE11" i="99"/>
  <c r="BV13" i="99" s="1"/>
  <c r="AQ11" i="99"/>
  <c r="AZ10" i="99"/>
  <c r="AZ9" i="99"/>
  <c r="BU10" i="99" s="1"/>
  <c r="CD8" i="99"/>
  <c r="AZ8" i="99"/>
  <c r="BU17" i="99" s="1"/>
  <c r="BF6" i="99"/>
  <c r="BU18" i="99" s="1"/>
  <c r="AY6" i="99"/>
  <c r="BU11" i="99" s="1"/>
  <c r="AB15" i="94"/>
  <c r="W16" i="94"/>
  <c r="W15" i="94"/>
  <c r="AE11" i="94"/>
  <c r="U8" i="94"/>
  <c r="O58" i="8"/>
  <c r="N58" i="8"/>
  <c r="O57" i="8"/>
  <c r="N57" i="8"/>
  <c r="O56" i="8"/>
  <c r="N56" i="8"/>
  <c r="O54" i="8"/>
  <c r="N54" i="8"/>
  <c r="O53" i="8"/>
  <c r="N53" i="8"/>
  <c r="O52" i="8"/>
  <c r="N52" i="8"/>
  <c r="O51" i="8"/>
  <c r="N51" i="8"/>
  <c r="O50" i="8"/>
  <c r="N50" i="8"/>
  <c r="O48" i="8"/>
  <c r="N48" i="8"/>
  <c r="D16" i="8"/>
  <c r="B5" i="77" s="1"/>
  <c r="D38" i="74"/>
  <c r="D36" i="74"/>
  <c r="I51" i="8"/>
  <c r="L58" i="8"/>
  <c r="L57" i="8"/>
  <c r="L56" i="8"/>
  <c r="L54" i="8"/>
  <c r="L53" i="8"/>
  <c r="L52" i="8"/>
  <c r="L51" i="8"/>
  <c r="L50" i="8"/>
  <c r="L48" i="8"/>
  <c r="U6" i="94"/>
  <c r="V10" i="32"/>
  <c r="M51" i="8"/>
  <c r="K51" i="8"/>
  <c r="J51" i="8"/>
  <c r="D2" i="8"/>
  <c r="H4" i="77"/>
  <c r="H4" i="76"/>
  <c r="G4" i="96"/>
  <c r="F3" i="96"/>
  <c r="K58" i="8"/>
  <c r="K57" i="8"/>
  <c r="K56" i="8"/>
  <c r="K54" i="8"/>
  <c r="K53" i="8"/>
  <c r="K52" i="8"/>
  <c r="K50" i="8"/>
  <c r="K48" i="8"/>
  <c r="BF28" i="32"/>
  <c r="BC29" i="32"/>
  <c r="BC28" i="32"/>
  <c r="U19" i="32"/>
  <c r="K7" i="8" l="1"/>
  <c r="M7" i="8" s="1"/>
  <c r="BN28" i="99"/>
  <c r="BU15" i="99"/>
  <c r="X21" i="99"/>
  <c r="AM30" i="99" s="1"/>
  <c r="AA21" i="99"/>
  <c r="AQ30" i="99" s="1"/>
  <c r="AD21" i="99"/>
  <c r="AT30" i="99" s="1"/>
  <c r="AJ28" i="99"/>
  <c r="BE21" i="99"/>
  <c r="BU30" i="99" s="1"/>
  <c r="BH21" i="99"/>
  <c r="BX30" i="99" s="1"/>
  <c r="BB21" i="99"/>
  <c r="BQ30" i="99" s="1"/>
  <c r="BI44" i="94"/>
  <c r="BC44" i="94"/>
  <c r="AZ44" i="94"/>
  <c r="AY37" i="94"/>
  <c r="BG35" i="94"/>
  <c r="BA35" i="94"/>
  <c r="AY35" i="94"/>
  <c r="BG33" i="94"/>
  <c r="BG31" i="94"/>
  <c r="AY31" i="94"/>
  <c r="BI29" i="94"/>
  <c r="BC29" i="94"/>
  <c r="BI28" i="94"/>
  <c r="BF28" i="94"/>
  <c r="BC28" i="94"/>
  <c r="BA28" i="94"/>
  <c r="BH25" i="94"/>
  <c r="BD25" i="94"/>
  <c r="BA25" i="94"/>
  <c r="BC21" i="94"/>
  <c r="AY21" i="94"/>
  <c r="BB21" i="94" s="1"/>
  <c r="BH19" i="94"/>
  <c r="BE19" i="94"/>
  <c r="BC19" i="94"/>
  <c r="AY19" i="94"/>
  <c r="BB19" i="94" s="1"/>
  <c r="BA16" i="94"/>
  <c r="BF15" i="94"/>
  <c r="BA15" i="94"/>
  <c r="AZ14" i="94"/>
  <c r="BI11" i="94"/>
  <c r="BE11" i="94"/>
  <c r="AZ10" i="94"/>
  <c r="AZ9" i="94"/>
  <c r="AZ8" i="94"/>
  <c r="BF6" i="94"/>
  <c r="AY6" i="94"/>
  <c r="AE44" i="94"/>
  <c r="Y44" i="94"/>
  <c r="V44" i="94"/>
  <c r="U37" i="94"/>
  <c r="W35" i="94"/>
  <c r="U35" i="94"/>
  <c r="U36" i="94" s="1"/>
  <c r="AC33" i="94"/>
  <c r="AE29" i="94"/>
  <c r="Y29" i="94"/>
  <c r="AE28" i="94"/>
  <c r="AB28" i="94"/>
  <c r="Y28" i="94"/>
  <c r="W28" i="94"/>
  <c r="Y21" i="94"/>
  <c r="U21" i="94"/>
  <c r="AA21" i="94" s="1"/>
  <c r="AD19" i="94"/>
  <c r="AA19" i="94"/>
  <c r="Y19" i="94"/>
  <c r="U19" i="94"/>
  <c r="X19" i="94" s="1"/>
  <c r="BI44" i="32"/>
  <c r="BC44" i="32"/>
  <c r="AZ44" i="32"/>
  <c r="AY37" i="32"/>
  <c r="BG35" i="32"/>
  <c r="BA35" i="32"/>
  <c r="AY35" i="32"/>
  <c r="BG33" i="32"/>
  <c r="BG31" i="32"/>
  <c r="AY31" i="32"/>
  <c r="BI29" i="32"/>
  <c r="BI28" i="32"/>
  <c r="BA28" i="32"/>
  <c r="BH25" i="32"/>
  <c r="BD25" i="32"/>
  <c r="BA25" i="32"/>
  <c r="BC21" i="32"/>
  <c r="AY21" i="32"/>
  <c r="BB21" i="32" s="1"/>
  <c r="BH19" i="32"/>
  <c r="BE19" i="32"/>
  <c r="BC19" i="32"/>
  <c r="AY19" i="32"/>
  <c r="BB19" i="32" s="1"/>
  <c r="BA16" i="32"/>
  <c r="BF15" i="32"/>
  <c r="BA15" i="32"/>
  <c r="AZ14" i="32"/>
  <c r="BI11" i="32"/>
  <c r="BE11" i="32"/>
  <c r="AZ10" i="32"/>
  <c r="AZ9" i="32"/>
  <c r="AZ8" i="32"/>
  <c r="BF6" i="32"/>
  <c r="AY6" i="32"/>
  <c r="AC35" i="32"/>
  <c r="AC31" i="32"/>
  <c r="U31" i="32"/>
  <c r="AD25" i="32"/>
  <c r="Z25" i="32"/>
  <c r="W25" i="32"/>
  <c r="V14" i="32"/>
  <c r="AA11" i="32"/>
  <c r="V9" i="32"/>
  <c r="AB6" i="32"/>
  <c r="U6" i="32"/>
  <c r="R62" i="58"/>
  <c r="R56" i="58"/>
  <c r="R50" i="58"/>
  <c r="R44" i="58"/>
  <c r="R38" i="58"/>
  <c r="R32" i="58"/>
  <c r="W8" i="58"/>
  <c r="BH21" i="32" l="1"/>
  <c r="BE21" i="94"/>
  <c r="BH21" i="94"/>
  <c r="BX30" i="94" s="1"/>
  <c r="BE21" i="32"/>
  <c r="AD21" i="94"/>
  <c r="X21" i="94"/>
  <c r="AM30" i="94" s="1"/>
  <c r="BX53" i="94"/>
  <c r="BN49" i="94"/>
  <c r="AJ49" i="94"/>
  <c r="F49" i="94"/>
  <c r="BS53" i="94"/>
  <c r="BO53" i="94"/>
  <c r="AT53" i="94"/>
  <c r="AO53" i="94"/>
  <c r="AK53" i="94"/>
  <c r="BX38" i="94"/>
  <c r="BN50" i="94"/>
  <c r="AQ37" i="94"/>
  <c r="AJ50" i="94"/>
  <c r="CC35" i="94"/>
  <c r="BV44" i="94"/>
  <c r="BP48" i="94"/>
  <c r="AY36" i="94"/>
  <c r="AC35" i="94"/>
  <c r="AR44" i="94" s="1"/>
  <c r="AL48" i="94"/>
  <c r="BV42" i="94"/>
  <c r="AR42" i="94"/>
  <c r="BV40" i="94"/>
  <c r="BN44" i="94"/>
  <c r="AC31" i="94"/>
  <c r="AR40" i="94" s="1"/>
  <c r="U31" i="94"/>
  <c r="AJ44" i="94" s="1"/>
  <c r="AO30" i="94"/>
  <c r="BR38" i="94"/>
  <c r="AT38" i="94"/>
  <c r="AN38" i="94"/>
  <c r="BX37" i="94"/>
  <c r="BU37" i="94"/>
  <c r="BR37" i="94"/>
  <c r="BP37" i="94"/>
  <c r="AT37" i="94"/>
  <c r="AN37" i="94"/>
  <c r="AL37" i="94"/>
  <c r="BW34" i="94"/>
  <c r="BS34" i="94"/>
  <c r="BP34" i="94"/>
  <c r="AD25" i="94"/>
  <c r="AS34" i="94" s="1"/>
  <c r="Z25" i="94"/>
  <c r="AO34" i="94" s="1"/>
  <c r="W25" i="94"/>
  <c r="AL34" i="94" s="1"/>
  <c r="CF21" i="94"/>
  <c r="BS30" i="94"/>
  <c r="BN30" i="94"/>
  <c r="CF19" i="94"/>
  <c r="BX28" i="94"/>
  <c r="BU28" i="94"/>
  <c r="BS28" i="94"/>
  <c r="BN28" i="94"/>
  <c r="AT28" i="94"/>
  <c r="AQ28" i="94"/>
  <c r="AO28" i="94"/>
  <c r="AM28" i="94"/>
  <c r="F17" i="94"/>
  <c r="AJ17" i="94" s="1"/>
  <c r="BN17" i="94" s="1"/>
  <c r="BO25" i="94"/>
  <c r="AK25" i="94"/>
  <c r="BW24" i="94"/>
  <c r="BO24" i="94"/>
  <c r="AS24" i="94"/>
  <c r="AK24" i="94"/>
  <c r="BO23" i="94"/>
  <c r="V14" i="94"/>
  <c r="AK23" i="94" s="1"/>
  <c r="F14" i="94"/>
  <c r="AJ14" i="94" s="1"/>
  <c r="BN14" i="94" s="1"/>
  <c r="BV14" i="94"/>
  <c r="BV13" i="94"/>
  <c r="AR14" i="94"/>
  <c r="AA11" i="94"/>
  <c r="AR13" i="94" s="1"/>
  <c r="V10" i="94"/>
  <c r="AQ11" i="94" s="1"/>
  <c r="BU10" i="94"/>
  <c r="V9" i="94"/>
  <c r="AQ10" i="94" s="1"/>
  <c r="CD8" i="94"/>
  <c r="BU17" i="94"/>
  <c r="AQ17" i="94"/>
  <c r="BU18" i="94"/>
  <c r="BU15" i="94"/>
  <c r="AB6" i="94"/>
  <c r="AQ18" i="94" s="1"/>
  <c r="AQ15" i="94"/>
  <c r="BN8" i="94" s="1"/>
  <c r="AS4" i="94"/>
  <c r="BW4" i="94" s="1"/>
  <c r="U8" i="32"/>
  <c r="J57" i="8"/>
  <c r="J18" i="57"/>
  <c r="H18" i="57"/>
  <c r="J17" i="57"/>
  <c r="H17" i="57"/>
  <c r="J16" i="57"/>
  <c r="H16" i="57"/>
  <c r="J15" i="57"/>
  <c r="H15" i="57"/>
  <c r="J14" i="57"/>
  <c r="H14" i="57"/>
  <c r="H11" i="57"/>
  <c r="H10" i="57"/>
  <c r="I57" i="8"/>
  <c r="AT30" i="94" l="1"/>
  <c r="BU11" i="94"/>
  <c r="AJ28" i="94"/>
  <c r="BQ28" i="94"/>
  <c r="AJ30" i="94"/>
  <c r="AQ30" i="94"/>
  <c r="BU30" i="94"/>
  <c r="BQ30" i="94"/>
  <c r="D5" i="8"/>
  <c r="D6" i="8"/>
  <c r="D4" i="8"/>
  <c r="N61" i="58"/>
  <c r="L61" i="58"/>
  <c r="V25" i="58"/>
  <c r="T61" i="58"/>
  <c r="T58" i="58"/>
  <c r="T55" i="58"/>
  <c r="T52" i="58"/>
  <c r="T49" i="58"/>
  <c r="T46" i="58"/>
  <c r="T43" i="58"/>
  <c r="T40" i="58"/>
  <c r="T37" i="58"/>
  <c r="T34" i="58"/>
  <c r="T31" i="58"/>
  <c r="T28" i="58"/>
  <c r="T25" i="58"/>
  <c r="T22" i="58"/>
  <c r="T19" i="58"/>
  <c r="T16" i="58"/>
  <c r="D37" i="74"/>
  <c r="F5" i="74"/>
  <c r="F1" i="74"/>
  <c r="S61" i="58"/>
  <c r="S58" i="58"/>
  <c r="S55" i="58"/>
  <c r="S52" i="58"/>
  <c r="S49" i="58"/>
  <c r="S46" i="58"/>
  <c r="S43" i="58"/>
  <c r="S40" i="58"/>
  <c r="G6" i="92"/>
  <c r="G5" i="92"/>
  <c r="G4" i="92"/>
  <c r="H6" i="77"/>
  <c r="H5" i="77"/>
  <c r="H3" i="77"/>
  <c r="H5" i="76"/>
  <c r="H6" i="76"/>
  <c r="P58" i="58"/>
  <c r="P52" i="58"/>
  <c r="P46" i="58"/>
  <c r="P40" i="58"/>
  <c r="P34" i="58"/>
  <c r="P28" i="58"/>
  <c r="P22" i="58"/>
  <c r="P16" i="58"/>
  <c r="L58" i="58"/>
  <c r="L52" i="58"/>
  <c r="L46" i="58"/>
  <c r="L40" i="58"/>
  <c r="L34" i="58"/>
  <c r="L28" i="58"/>
  <c r="L22" i="58"/>
  <c r="P37" i="58" l="1"/>
  <c r="X10" i="82" l="1"/>
  <c r="AA8" i="81"/>
  <c r="AA8" i="80"/>
  <c r="Z8" i="79"/>
  <c r="AA13" i="78"/>
  <c r="H1" i="77"/>
  <c r="H3" i="76"/>
  <c r="H1" i="76"/>
  <c r="G2" i="92"/>
  <c r="C9" i="51"/>
  <c r="I8" i="51"/>
  <c r="C8" i="51"/>
  <c r="C7" i="51"/>
  <c r="J2" i="51"/>
  <c r="M50" i="70"/>
  <c r="H50" i="70"/>
  <c r="C50" i="70"/>
  <c r="L40" i="70"/>
  <c r="G40" i="70"/>
  <c r="B40" i="70"/>
  <c r="M37" i="70"/>
  <c r="H37" i="70"/>
  <c r="C37" i="70"/>
  <c r="L27" i="70"/>
  <c r="G27" i="70"/>
  <c r="B27" i="70"/>
  <c r="O3" i="70"/>
  <c r="E12" i="83"/>
  <c r="E11" i="83"/>
  <c r="E10" i="83"/>
  <c r="E9" i="83"/>
  <c r="F2" i="83"/>
  <c r="W63" i="58"/>
  <c r="V63" i="58"/>
  <c r="U63" i="58"/>
  <c r="T63" i="58"/>
  <c r="S63" i="58"/>
  <c r="G63" i="58"/>
  <c r="W62" i="58"/>
  <c r="V62" i="58"/>
  <c r="U62" i="58"/>
  <c r="T62" i="58"/>
  <c r="S62" i="58"/>
  <c r="Q62" i="58"/>
  <c r="K62" i="58"/>
  <c r="C62" i="58"/>
  <c r="W61" i="58"/>
  <c r="V61" i="58"/>
  <c r="U61" i="58"/>
  <c r="P61" i="58"/>
  <c r="L63" i="58"/>
  <c r="K61" i="58"/>
  <c r="J61" i="58"/>
  <c r="W60" i="58"/>
  <c r="V60" i="58"/>
  <c r="U60" i="58"/>
  <c r="T60" i="58"/>
  <c r="S60" i="58"/>
  <c r="Q60" i="58"/>
  <c r="C60" i="58"/>
  <c r="W59" i="58"/>
  <c r="V59" i="58"/>
  <c r="U59" i="58"/>
  <c r="T59" i="58"/>
  <c r="S59" i="58"/>
  <c r="W58" i="58"/>
  <c r="V58" i="58"/>
  <c r="U58" i="58"/>
  <c r="Q58" i="58"/>
  <c r="O58" i="58"/>
  <c r="K58" i="58"/>
  <c r="J58" i="58"/>
  <c r="H58" i="58"/>
  <c r="H60" i="58" s="1"/>
  <c r="F58" i="58"/>
  <c r="D58" i="58"/>
  <c r="C58" i="58"/>
  <c r="AF57" i="58"/>
  <c r="AE57" i="58"/>
  <c r="AD57" i="58"/>
  <c r="W57" i="58"/>
  <c r="V57" i="58"/>
  <c r="U57" i="58"/>
  <c r="S57" i="58"/>
  <c r="G57" i="58"/>
  <c r="AF56" i="58"/>
  <c r="AE56" i="58"/>
  <c r="AD56" i="58"/>
  <c r="W56" i="58"/>
  <c r="V56" i="58"/>
  <c r="U56" i="58"/>
  <c r="S56" i="58"/>
  <c r="Q56" i="58"/>
  <c r="K56" i="58"/>
  <c r="C56" i="58"/>
  <c r="AF55" i="58"/>
  <c r="AE55" i="58"/>
  <c r="AD55" i="58"/>
  <c r="W55" i="58"/>
  <c r="V55" i="58"/>
  <c r="U55" i="58"/>
  <c r="P55" i="58"/>
  <c r="N55" i="58"/>
  <c r="L55" i="58"/>
  <c r="L57" i="58" s="1"/>
  <c r="K55" i="58"/>
  <c r="J55" i="58"/>
  <c r="AF54" i="58"/>
  <c r="AE54" i="58"/>
  <c r="AD54" i="58"/>
  <c r="W54" i="58"/>
  <c r="V54" i="58"/>
  <c r="U54" i="58"/>
  <c r="T54" i="58"/>
  <c r="S54" i="58"/>
  <c r="Q54" i="58"/>
  <c r="C54" i="58"/>
  <c r="AF53" i="58"/>
  <c r="AE53" i="58"/>
  <c r="AD53" i="58"/>
  <c r="W53" i="58"/>
  <c r="V53" i="58"/>
  <c r="U53" i="58"/>
  <c r="T53" i="58"/>
  <c r="S53" i="58"/>
  <c r="AF52" i="58"/>
  <c r="AE52" i="58"/>
  <c r="AD52" i="58"/>
  <c r="W52" i="58"/>
  <c r="V52" i="58"/>
  <c r="U52" i="58"/>
  <c r="Q52" i="58"/>
  <c r="O52" i="58"/>
  <c r="K52" i="58"/>
  <c r="J52" i="58"/>
  <c r="H52" i="58"/>
  <c r="H54" i="58" s="1"/>
  <c r="F52" i="58"/>
  <c r="D52" i="58"/>
  <c r="C52" i="58"/>
  <c r="AF51" i="58"/>
  <c r="AE51" i="58"/>
  <c r="AD51" i="58"/>
  <c r="W51" i="58"/>
  <c r="V51" i="58"/>
  <c r="U51" i="58"/>
  <c r="T51" i="58"/>
  <c r="S51" i="58"/>
  <c r="G51" i="58"/>
  <c r="AF50" i="58"/>
  <c r="AE50" i="58"/>
  <c r="AD50" i="58"/>
  <c r="W50" i="58"/>
  <c r="V50" i="58"/>
  <c r="U50" i="58"/>
  <c r="T50" i="58"/>
  <c r="S50" i="58"/>
  <c r="Q50" i="58"/>
  <c r="K50" i="58"/>
  <c r="C50" i="58"/>
  <c r="AF49" i="58"/>
  <c r="AE49" i="58"/>
  <c r="AD49" i="58"/>
  <c r="W49" i="58"/>
  <c r="V49" i="58"/>
  <c r="U49" i="58"/>
  <c r="P49" i="58"/>
  <c r="N49" i="58"/>
  <c r="L49" i="58"/>
  <c r="L51" i="58" s="1"/>
  <c r="K49" i="58"/>
  <c r="J49" i="58"/>
  <c r="AF48" i="58"/>
  <c r="AE48" i="58"/>
  <c r="AD48" i="58"/>
  <c r="W48" i="58"/>
  <c r="V48" i="58"/>
  <c r="U48" i="58"/>
  <c r="T48" i="58"/>
  <c r="S48" i="58"/>
  <c r="Q48" i="58"/>
  <c r="C48" i="58"/>
  <c r="AF47" i="58"/>
  <c r="AE47" i="58"/>
  <c r="AD47" i="58"/>
  <c r="W47" i="58"/>
  <c r="V47" i="58"/>
  <c r="U47" i="58"/>
  <c r="T47" i="58"/>
  <c r="S47" i="58"/>
  <c r="AF46" i="58"/>
  <c r="AE46" i="58"/>
  <c r="AD46" i="58"/>
  <c r="W46" i="58"/>
  <c r="V46" i="58"/>
  <c r="U46" i="58"/>
  <c r="Q46" i="58"/>
  <c r="O46" i="58"/>
  <c r="K46" i="58"/>
  <c r="J46" i="58"/>
  <c r="H46" i="58"/>
  <c r="H48" i="58" s="1"/>
  <c r="F46" i="58"/>
  <c r="F48" i="58" s="1"/>
  <c r="D46" i="58"/>
  <c r="C46" i="58"/>
  <c r="AF45" i="58"/>
  <c r="AE45" i="58"/>
  <c r="AD45" i="58"/>
  <c r="W45" i="58"/>
  <c r="V45" i="58"/>
  <c r="U45" i="58"/>
  <c r="T45" i="58"/>
  <c r="S45" i="58"/>
  <c r="G45" i="58"/>
  <c r="AF44" i="58"/>
  <c r="AE44" i="58"/>
  <c r="AD44" i="58"/>
  <c r="W44" i="58"/>
  <c r="V44" i="58"/>
  <c r="U44" i="58"/>
  <c r="T44" i="58"/>
  <c r="S44" i="58"/>
  <c r="Q44" i="58"/>
  <c r="K44" i="58"/>
  <c r="C44" i="58"/>
  <c r="AF43" i="58"/>
  <c r="AE43" i="58"/>
  <c r="AD43" i="58"/>
  <c r="W43" i="58"/>
  <c r="V43" i="58"/>
  <c r="U43" i="58"/>
  <c r="P43" i="58"/>
  <c r="N43" i="58"/>
  <c r="L43" i="58"/>
  <c r="L45" i="58" s="1"/>
  <c r="K43" i="58"/>
  <c r="J43" i="58"/>
  <c r="AF42" i="58"/>
  <c r="AE42" i="58"/>
  <c r="AD42" i="58"/>
  <c r="W42" i="58"/>
  <c r="V42" i="58"/>
  <c r="U42" i="58"/>
  <c r="T42" i="58"/>
  <c r="S42" i="58"/>
  <c r="Q42" i="58"/>
  <c r="C42" i="58"/>
  <c r="AF41" i="58"/>
  <c r="AE41" i="58"/>
  <c r="AD41" i="58"/>
  <c r="W41" i="58"/>
  <c r="V41" i="58"/>
  <c r="U41" i="58"/>
  <c r="T41" i="58"/>
  <c r="S41" i="58"/>
  <c r="AF40" i="58"/>
  <c r="AE40" i="58"/>
  <c r="AD40" i="58"/>
  <c r="W40" i="58"/>
  <c r="V40" i="58"/>
  <c r="U40" i="58"/>
  <c r="Q40" i="58"/>
  <c r="O40" i="58"/>
  <c r="K40" i="58"/>
  <c r="J40" i="58"/>
  <c r="H40" i="58"/>
  <c r="H42" i="58" s="1"/>
  <c r="F40" i="58"/>
  <c r="F42" i="58" s="1"/>
  <c r="D40" i="58"/>
  <c r="C40" i="58"/>
  <c r="AF39" i="58"/>
  <c r="AE39" i="58"/>
  <c r="AD39" i="58"/>
  <c r="W39" i="58"/>
  <c r="V39" i="58"/>
  <c r="U39" i="58"/>
  <c r="T39" i="58"/>
  <c r="S39" i="58"/>
  <c r="G39" i="58"/>
  <c r="AF38" i="58"/>
  <c r="AE38" i="58"/>
  <c r="AD38" i="58"/>
  <c r="W38" i="58"/>
  <c r="V38" i="58"/>
  <c r="U38" i="58"/>
  <c r="T38" i="58"/>
  <c r="S38" i="58"/>
  <c r="Q38" i="58"/>
  <c r="K38" i="58"/>
  <c r="C38" i="58"/>
  <c r="AF37" i="58"/>
  <c r="AE37" i="58"/>
  <c r="AD37" i="58"/>
  <c r="W37" i="58"/>
  <c r="V37" i="58"/>
  <c r="U37" i="58"/>
  <c r="S37" i="58"/>
  <c r="N37" i="58"/>
  <c r="L37" i="58"/>
  <c r="L39" i="58" s="1"/>
  <c r="K37" i="58"/>
  <c r="J37" i="58"/>
  <c r="AF36" i="58"/>
  <c r="AE36" i="58"/>
  <c r="AD36" i="58"/>
  <c r="W36" i="58"/>
  <c r="V36" i="58"/>
  <c r="U36" i="58"/>
  <c r="T36" i="58"/>
  <c r="S36" i="58"/>
  <c r="Q36" i="58"/>
  <c r="C36" i="58"/>
  <c r="AF35" i="58"/>
  <c r="AE35" i="58"/>
  <c r="AD35" i="58"/>
  <c r="W35" i="58"/>
  <c r="V35" i="58"/>
  <c r="U35" i="58"/>
  <c r="T35" i="58"/>
  <c r="S35" i="58"/>
  <c r="AF34" i="58"/>
  <c r="AE34" i="58"/>
  <c r="AD34" i="58"/>
  <c r="W34" i="58"/>
  <c r="V34" i="58"/>
  <c r="U34" i="58"/>
  <c r="S34" i="58"/>
  <c r="Q34" i="58"/>
  <c r="O34" i="58"/>
  <c r="K34" i="58"/>
  <c r="J34" i="58"/>
  <c r="H34" i="58"/>
  <c r="H36" i="58" s="1"/>
  <c r="F34" i="58"/>
  <c r="F36" i="58" s="1"/>
  <c r="D34" i="58"/>
  <c r="C34" i="58"/>
  <c r="AF33" i="58"/>
  <c r="AE33" i="58"/>
  <c r="AD33" i="58"/>
  <c r="W33" i="58"/>
  <c r="V33" i="58"/>
  <c r="U33" i="58"/>
  <c r="T33" i="58"/>
  <c r="S33" i="58"/>
  <c r="G33" i="58"/>
  <c r="AF32" i="58"/>
  <c r="AE32" i="58"/>
  <c r="AD32" i="58"/>
  <c r="W32" i="58"/>
  <c r="V32" i="58"/>
  <c r="U32" i="58"/>
  <c r="T32" i="58"/>
  <c r="S32" i="58"/>
  <c r="Q32" i="58"/>
  <c r="K32" i="58"/>
  <c r="C32" i="58"/>
  <c r="AF31" i="58"/>
  <c r="AE31" i="58"/>
  <c r="AD31" i="58"/>
  <c r="W31" i="58"/>
  <c r="V31" i="58"/>
  <c r="U31" i="58"/>
  <c r="S31" i="58"/>
  <c r="P31" i="58"/>
  <c r="N31" i="58"/>
  <c r="L31" i="58"/>
  <c r="L33" i="58" s="1"/>
  <c r="K31" i="58"/>
  <c r="J31" i="58"/>
  <c r="AF30" i="58"/>
  <c r="AE30" i="58"/>
  <c r="AD30" i="58"/>
  <c r="W30" i="58"/>
  <c r="V30" i="58"/>
  <c r="U30" i="58"/>
  <c r="T30" i="58"/>
  <c r="S30" i="58"/>
  <c r="Q30" i="58"/>
  <c r="C30" i="58"/>
  <c r="AF29" i="58"/>
  <c r="AE29" i="58"/>
  <c r="AD29" i="58"/>
  <c r="W29" i="58"/>
  <c r="V29" i="58"/>
  <c r="U29" i="58"/>
  <c r="T29" i="58"/>
  <c r="S29" i="58"/>
  <c r="AF28" i="58"/>
  <c r="AE28" i="58"/>
  <c r="AD28" i="58"/>
  <c r="W28" i="58"/>
  <c r="V28" i="58"/>
  <c r="U28" i="58"/>
  <c r="S28" i="58"/>
  <c r="Q28" i="58"/>
  <c r="O28" i="58"/>
  <c r="K28" i="58"/>
  <c r="J28" i="58"/>
  <c r="H28" i="58"/>
  <c r="H30" i="58" s="1"/>
  <c r="F28" i="58"/>
  <c r="F30" i="58" s="1"/>
  <c r="D28" i="58"/>
  <c r="C28" i="58"/>
  <c r="AF27" i="58"/>
  <c r="AE27" i="58"/>
  <c r="AD27" i="58"/>
  <c r="W27" i="58"/>
  <c r="V27" i="58"/>
  <c r="U27" i="58"/>
  <c r="T27" i="58"/>
  <c r="S27" i="58"/>
  <c r="G27" i="58"/>
  <c r="AF26" i="58"/>
  <c r="AE26" i="58"/>
  <c r="AD26" i="58"/>
  <c r="W26" i="58"/>
  <c r="V26" i="58"/>
  <c r="U26" i="58"/>
  <c r="T26" i="58"/>
  <c r="S26" i="58"/>
  <c r="R26" i="58"/>
  <c r="Q26" i="58"/>
  <c r="K26" i="58"/>
  <c r="C26" i="58"/>
  <c r="AF25" i="58"/>
  <c r="AE25" i="58"/>
  <c r="AD25" i="58"/>
  <c r="W25" i="58"/>
  <c r="U25" i="58"/>
  <c r="S25" i="58"/>
  <c r="P25" i="58"/>
  <c r="N25" i="58"/>
  <c r="L25" i="58"/>
  <c r="L27" i="58" s="1"/>
  <c r="K25" i="58"/>
  <c r="J25" i="58"/>
  <c r="AF24" i="58"/>
  <c r="AE24" i="58"/>
  <c r="AD24" i="58"/>
  <c r="W24" i="58"/>
  <c r="V24" i="58"/>
  <c r="U24" i="58"/>
  <c r="T24" i="58"/>
  <c r="S24" i="58"/>
  <c r="Q24" i="58"/>
  <c r="C24" i="58"/>
  <c r="AF23" i="58"/>
  <c r="AE23" i="58"/>
  <c r="AD23" i="58"/>
  <c r="W23" i="58"/>
  <c r="V23" i="58"/>
  <c r="U23" i="58"/>
  <c r="T23" i="58"/>
  <c r="S23" i="58"/>
  <c r="AF22" i="58"/>
  <c r="AE22" i="58"/>
  <c r="AD22" i="58"/>
  <c r="W22" i="58"/>
  <c r="V22" i="58"/>
  <c r="U22" i="58"/>
  <c r="S22" i="58"/>
  <c r="Q22" i="58"/>
  <c r="O22" i="58"/>
  <c r="K22" i="58"/>
  <c r="J22" i="58"/>
  <c r="H22" i="58"/>
  <c r="H24" i="58" s="1"/>
  <c r="F22" i="58"/>
  <c r="D22" i="58"/>
  <c r="C22" i="58"/>
  <c r="AF21" i="58"/>
  <c r="AE21" i="58"/>
  <c r="AD21" i="58"/>
  <c r="W21" i="58"/>
  <c r="V21" i="58"/>
  <c r="U21" i="58"/>
  <c r="T21" i="58"/>
  <c r="S21" i="58"/>
  <c r="G21" i="58"/>
  <c r="AF20" i="58"/>
  <c r="AE20" i="58"/>
  <c r="AD20" i="58"/>
  <c r="W20" i="58"/>
  <c r="V20" i="58"/>
  <c r="U20" i="58"/>
  <c r="T20" i="58"/>
  <c r="S20" i="58"/>
  <c r="R20" i="58"/>
  <c r="Q20" i="58"/>
  <c r="K20" i="58"/>
  <c r="C20" i="58"/>
  <c r="AF19" i="58"/>
  <c r="AE19" i="58"/>
  <c r="AD19" i="58"/>
  <c r="W19" i="58"/>
  <c r="V19" i="58"/>
  <c r="U19" i="58"/>
  <c r="S19" i="58"/>
  <c r="P19" i="58"/>
  <c r="N19" i="58"/>
  <c r="L19" i="58"/>
  <c r="L21" i="58" s="1"/>
  <c r="K19" i="58"/>
  <c r="J19" i="58"/>
  <c r="AF18" i="58"/>
  <c r="AE18" i="58"/>
  <c r="AD18" i="58"/>
  <c r="W18" i="58"/>
  <c r="V18" i="58"/>
  <c r="U18" i="58"/>
  <c r="T18" i="58"/>
  <c r="S18" i="58"/>
  <c r="Q18" i="58"/>
  <c r="C18" i="58"/>
  <c r="AF17" i="58"/>
  <c r="AE17" i="58"/>
  <c r="AD17" i="58"/>
  <c r="W17" i="58"/>
  <c r="V17" i="58"/>
  <c r="U17" i="58"/>
  <c r="T17" i="58"/>
  <c r="S17" i="58"/>
  <c r="AF16" i="58"/>
  <c r="AE16" i="58"/>
  <c r="AD16" i="58"/>
  <c r="W16" i="58"/>
  <c r="V16" i="58"/>
  <c r="U16" i="58"/>
  <c r="S16" i="58"/>
  <c r="Q16" i="58"/>
  <c r="O16" i="58"/>
  <c r="L16" i="58"/>
  <c r="K16" i="58"/>
  <c r="J16" i="58"/>
  <c r="H16" i="58"/>
  <c r="H18" i="58" s="1"/>
  <c r="F16" i="58"/>
  <c r="D16" i="58"/>
  <c r="C16" i="58"/>
  <c r="W10" i="58"/>
  <c r="R10" i="58"/>
  <c r="R8" i="58"/>
  <c r="D7" i="58"/>
  <c r="BN49" i="32"/>
  <c r="AJ49" i="32"/>
  <c r="F49" i="32"/>
  <c r="BX53" i="32"/>
  <c r="BS53" i="32"/>
  <c r="BO53" i="32"/>
  <c r="AE44" i="32"/>
  <c r="AT53" i="32" s="1"/>
  <c r="Y44" i="32"/>
  <c r="AO53" i="32" s="1"/>
  <c r="V44" i="32"/>
  <c r="AK53" i="32" s="1"/>
  <c r="BN50" i="32"/>
  <c r="U37" i="32"/>
  <c r="AJ50" i="32" s="1"/>
  <c r="CC35" i="32"/>
  <c r="BV44" i="32"/>
  <c r="BP48" i="32"/>
  <c r="AY36" i="32"/>
  <c r="AR44" i="32"/>
  <c r="W35" i="32"/>
  <c r="AL48" i="32" s="1"/>
  <c r="U35" i="32"/>
  <c r="U36" i="32" s="1"/>
  <c r="BV42" i="32"/>
  <c r="AC33" i="32"/>
  <c r="AR42" i="32" s="1"/>
  <c r="BV40" i="32"/>
  <c r="BN44" i="32"/>
  <c r="AR40" i="32"/>
  <c r="AJ44" i="32"/>
  <c r="BX38" i="32"/>
  <c r="BR38" i="32"/>
  <c r="AE29" i="32"/>
  <c r="AT38" i="32" s="1"/>
  <c r="Y29" i="32"/>
  <c r="AN38" i="32" s="1"/>
  <c r="BX37" i="32"/>
  <c r="BU37" i="32"/>
  <c r="BR37" i="32"/>
  <c r="BP37" i="32"/>
  <c r="AE28" i="32"/>
  <c r="AT37" i="32" s="1"/>
  <c r="AB28" i="32"/>
  <c r="AQ37" i="32" s="1"/>
  <c r="Y28" i="32"/>
  <c r="AN37" i="32" s="1"/>
  <c r="W28" i="32"/>
  <c r="AL37" i="32" s="1"/>
  <c r="BW34" i="32"/>
  <c r="BS34" i="32"/>
  <c r="BP34" i="32"/>
  <c r="AS34" i="32"/>
  <c r="AO34" i="32"/>
  <c r="AL34" i="32"/>
  <c r="BS30" i="32"/>
  <c r="BX30" i="32"/>
  <c r="Y21" i="32"/>
  <c r="AO30" i="32" s="1"/>
  <c r="U21" i="32"/>
  <c r="AA21" i="32" s="1"/>
  <c r="AQ30" i="32" s="1"/>
  <c r="BX28" i="32"/>
  <c r="BU28" i="32"/>
  <c r="BS28" i="32"/>
  <c r="BQ28" i="32"/>
  <c r="AD19" i="32"/>
  <c r="AT28" i="32" s="1"/>
  <c r="AA19" i="32"/>
  <c r="AQ28" i="32" s="1"/>
  <c r="Y19" i="32"/>
  <c r="AO28" i="32" s="1"/>
  <c r="X19" i="32"/>
  <c r="AM28" i="32" s="1"/>
  <c r="F17" i="32"/>
  <c r="AJ17" i="32" s="1"/>
  <c r="BN17" i="32" s="1"/>
  <c r="BO25" i="32"/>
  <c r="W16" i="32"/>
  <c r="AK25" i="32" s="1"/>
  <c r="BW24" i="32"/>
  <c r="BO24" i="32"/>
  <c r="AB15" i="32"/>
  <c r="AS24" i="32" s="1"/>
  <c r="W15" i="32"/>
  <c r="AK24" i="32" s="1"/>
  <c r="BO23" i="32"/>
  <c r="AK23" i="32"/>
  <c r="F14" i="32"/>
  <c r="AJ14" i="32" s="1"/>
  <c r="BN14" i="32" s="1"/>
  <c r="BV14" i="32"/>
  <c r="BV13" i="32"/>
  <c r="AE11" i="32"/>
  <c r="AR14" i="32" s="1"/>
  <c r="AR13" i="32"/>
  <c r="AQ11" i="32"/>
  <c r="BU10" i="32"/>
  <c r="AQ10" i="32"/>
  <c r="CD8" i="32"/>
  <c r="BU17" i="32"/>
  <c r="AQ17" i="32"/>
  <c r="BU18" i="32"/>
  <c r="BU15" i="32"/>
  <c r="AQ18" i="32"/>
  <c r="AQ15" i="32"/>
  <c r="BN8" i="32" s="1"/>
  <c r="AS4" i="32"/>
  <c r="BW4" i="32" s="1"/>
  <c r="M56" i="86"/>
  <c r="P53" i="99" s="1"/>
  <c r="H56" i="86"/>
  <c r="K53" i="99" s="1"/>
  <c r="D56" i="86"/>
  <c r="G53" i="99" s="1"/>
  <c r="AB44" i="86"/>
  <c r="V44" i="86"/>
  <c r="S44" i="86"/>
  <c r="R37" i="86"/>
  <c r="F50" i="99" s="1"/>
  <c r="R36" i="86"/>
  <c r="Z35" i="86"/>
  <c r="N44" i="99" s="1"/>
  <c r="T35" i="86"/>
  <c r="H48" i="99" s="1"/>
  <c r="M34" i="86"/>
  <c r="H34" i="86"/>
  <c r="Z33" i="86"/>
  <c r="N42" i="99" s="1"/>
  <c r="M33" i="86"/>
  <c r="K33" i="86"/>
  <c r="H33" i="86"/>
  <c r="F33" i="86"/>
  <c r="Z31" i="86"/>
  <c r="N40" i="99" s="1"/>
  <c r="R31" i="86"/>
  <c r="F44" i="99" s="1"/>
  <c r="L30" i="86"/>
  <c r="H30" i="86"/>
  <c r="E30" i="86"/>
  <c r="H34" i="99" s="1"/>
  <c r="AB29" i="86"/>
  <c r="P38" i="99" s="1"/>
  <c r="V29" i="86"/>
  <c r="J38" i="99" s="1"/>
  <c r="AB28" i="86"/>
  <c r="P37" i="99" s="1"/>
  <c r="Y28" i="86"/>
  <c r="M37" i="99" s="1"/>
  <c r="V28" i="86"/>
  <c r="J37" i="99" s="1"/>
  <c r="T28" i="86"/>
  <c r="H37" i="99" s="1"/>
  <c r="J26" i="86"/>
  <c r="E26" i="86"/>
  <c r="AA25" i="86"/>
  <c r="O34" i="99" s="1"/>
  <c r="W25" i="86"/>
  <c r="K34" i="99" s="1"/>
  <c r="T25" i="86"/>
  <c r="J24" i="86"/>
  <c r="E24" i="86"/>
  <c r="AA21" i="86"/>
  <c r="P30" i="99" s="1"/>
  <c r="V21" i="86"/>
  <c r="K30" i="99" s="1"/>
  <c r="Q21" i="86"/>
  <c r="F30" i="99" s="1"/>
  <c r="E21" i="86"/>
  <c r="K20" i="86"/>
  <c r="E20" i="86"/>
  <c r="AA19" i="86"/>
  <c r="P28" i="32" s="1"/>
  <c r="X19" i="86"/>
  <c r="M28" i="99" s="1"/>
  <c r="V19" i="86"/>
  <c r="K28" i="99" s="1"/>
  <c r="Q19" i="86"/>
  <c r="F28" i="99" s="1"/>
  <c r="S16" i="86"/>
  <c r="G25" i="99" s="1"/>
  <c r="D16" i="86"/>
  <c r="Y15" i="86"/>
  <c r="S15" i="86"/>
  <c r="G24" i="99" s="1"/>
  <c r="R14" i="86"/>
  <c r="G23" i="99" s="1"/>
  <c r="AB11" i="86"/>
  <c r="N14" i="99" s="1"/>
  <c r="X11" i="86"/>
  <c r="N13" i="99" s="1"/>
  <c r="J11" i="86"/>
  <c r="G11" i="86"/>
  <c r="D11" i="86"/>
  <c r="R10" i="86"/>
  <c r="M11" i="99" s="1"/>
  <c r="R9" i="86"/>
  <c r="M10" i="99" s="1"/>
  <c r="L9" i="86"/>
  <c r="J9" i="86"/>
  <c r="G9" i="86"/>
  <c r="D9" i="86"/>
  <c r="Q8" i="86"/>
  <c r="M17" i="99" s="1"/>
  <c r="AJ10" i="99" s="1"/>
  <c r="Y6" i="86"/>
  <c r="M18" i="99" s="1"/>
  <c r="Q6" i="86"/>
  <c r="M15" i="99" s="1"/>
  <c r="AJ8" i="99" s="1"/>
  <c r="K6" i="86"/>
  <c r="K5" i="86"/>
  <c r="E5" i="86"/>
  <c r="F8" i="99" s="1"/>
  <c r="L4" i="86"/>
  <c r="D35" i="74"/>
  <c r="D34" i="74"/>
  <c r="D33" i="74"/>
  <c r="J40" i="57"/>
  <c r="H40" i="57"/>
  <c r="J39" i="57"/>
  <c r="H39" i="57"/>
  <c r="J38" i="57"/>
  <c r="H38" i="57"/>
  <c r="J37" i="57"/>
  <c r="H37" i="57"/>
  <c r="J36" i="57"/>
  <c r="H36" i="57"/>
  <c r="J35" i="57"/>
  <c r="H35" i="57"/>
  <c r="J34" i="57"/>
  <c r="H34" i="57"/>
  <c r="J33" i="57"/>
  <c r="H33" i="57"/>
  <c r="J32" i="57"/>
  <c r="H32" i="57"/>
  <c r="J31" i="57"/>
  <c r="H31" i="57"/>
  <c r="J30" i="57"/>
  <c r="H30" i="57"/>
  <c r="J29" i="57"/>
  <c r="H29" i="57"/>
  <c r="J28" i="57"/>
  <c r="H28" i="57"/>
  <c r="J27" i="57"/>
  <c r="H27" i="57"/>
  <c r="J26" i="57"/>
  <c r="H26" i="57"/>
  <c r="J25" i="57"/>
  <c r="H25" i="57"/>
  <c r="J24" i="57"/>
  <c r="H24" i="57"/>
  <c r="J23" i="57"/>
  <c r="H23" i="57"/>
  <c r="J22" i="57"/>
  <c r="H22" i="57"/>
  <c r="J21" i="57"/>
  <c r="H21" i="57"/>
  <c r="J13" i="57"/>
  <c r="H13" i="57"/>
  <c r="J12" i="57"/>
  <c r="H12" i="57"/>
  <c r="J11" i="57"/>
  <c r="J10" i="57"/>
  <c r="C5" i="57"/>
  <c r="C4" i="57"/>
  <c r="M58" i="8"/>
  <c r="J58" i="8"/>
  <c r="I58" i="8"/>
  <c r="M57" i="8"/>
  <c r="M56" i="8"/>
  <c r="J56" i="8"/>
  <c r="I56" i="8"/>
  <c r="M54" i="8"/>
  <c r="J54" i="8"/>
  <c r="I54" i="8"/>
  <c r="M53" i="8"/>
  <c r="J53" i="8"/>
  <c r="I53" i="8"/>
  <c r="M52" i="8"/>
  <c r="J52" i="8"/>
  <c r="I52" i="8"/>
  <c r="M50" i="8"/>
  <c r="J50" i="8"/>
  <c r="I50" i="8"/>
  <c r="M48" i="8"/>
  <c r="J48" i="8"/>
  <c r="I48" i="8"/>
  <c r="D32" i="8"/>
  <c r="L11" i="86" s="1"/>
  <c r="H9" i="86"/>
  <c r="Q22" i="8"/>
  <c r="D22" i="8"/>
  <c r="D21" i="8"/>
  <c r="D19" i="8"/>
  <c r="K45" i="86" s="1"/>
  <c r="D17" i="8"/>
  <c r="F45" i="86" s="1"/>
  <c r="E16" i="8"/>
  <c r="E7" i="8"/>
  <c r="G19" i="86" s="1"/>
  <c r="D7" i="8"/>
  <c r="E6" i="8"/>
  <c r="E19" i="86" s="1"/>
  <c r="E4" i="8"/>
  <c r="D17" i="86" s="1"/>
  <c r="D3" i="8"/>
  <c r="C12" i="92" s="1"/>
  <c r="O24" i="99" l="1"/>
  <c r="O24" i="32"/>
  <c r="O24" i="94"/>
  <c r="P30" i="32"/>
  <c r="P30" i="94"/>
  <c r="B9" i="81"/>
  <c r="N13" i="32"/>
  <c r="N13" i="94"/>
  <c r="H34" i="32"/>
  <c r="H34" i="94"/>
  <c r="M10" i="32"/>
  <c r="M10" i="94"/>
  <c r="F30" i="32"/>
  <c r="F30" i="94"/>
  <c r="K34" i="32"/>
  <c r="K34" i="94"/>
  <c r="K53" i="32"/>
  <c r="K53" i="94"/>
  <c r="F8" i="32"/>
  <c r="F8" i="94"/>
  <c r="G24" i="32"/>
  <c r="G24" i="94"/>
  <c r="M28" i="32"/>
  <c r="M28" i="94"/>
  <c r="K30" i="32"/>
  <c r="K30" i="94"/>
  <c r="O34" i="32"/>
  <c r="O34" i="94"/>
  <c r="F50" i="32"/>
  <c r="F50" i="94"/>
  <c r="P53" i="32"/>
  <c r="P53" i="94"/>
  <c r="N40" i="32"/>
  <c r="N40" i="94"/>
  <c r="J38" i="32"/>
  <c r="J38" i="94"/>
  <c r="H37" i="32"/>
  <c r="H37" i="94"/>
  <c r="P38" i="32"/>
  <c r="P38" i="94"/>
  <c r="F14" i="82"/>
  <c r="M18" i="32"/>
  <c r="M18" i="94"/>
  <c r="N44" i="32"/>
  <c r="N44" i="94"/>
  <c r="M15" i="32"/>
  <c r="AJ8" i="32" s="1"/>
  <c r="M15" i="94"/>
  <c r="AJ8" i="94" s="1"/>
  <c r="G25" i="32"/>
  <c r="G25" i="94"/>
  <c r="N14" i="32"/>
  <c r="N14" i="94"/>
  <c r="J37" i="32"/>
  <c r="J37" i="94"/>
  <c r="G53" i="32"/>
  <c r="G53" i="94"/>
  <c r="M17" i="32"/>
  <c r="M17" i="94"/>
  <c r="AJ10" i="94" s="1"/>
  <c r="M11" i="32"/>
  <c r="M11" i="94"/>
  <c r="K28" i="32"/>
  <c r="K28" i="94"/>
  <c r="M37" i="32"/>
  <c r="M37" i="94"/>
  <c r="F28" i="32"/>
  <c r="F28" i="94"/>
  <c r="G23" i="32"/>
  <c r="G23" i="94"/>
  <c r="P37" i="32"/>
  <c r="P37" i="94"/>
  <c r="N42" i="32"/>
  <c r="N42" i="94"/>
  <c r="F44" i="32"/>
  <c r="F44" i="94"/>
  <c r="H48" i="32"/>
  <c r="H48" i="94"/>
  <c r="CF21" i="32"/>
  <c r="BQ30" i="32"/>
  <c r="AJ28" i="32"/>
  <c r="BU30" i="32"/>
  <c r="U21" i="86"/>
  <c r="I30" i="99" s="1"/>
  <c r="CF19" i="32"/>
  <c r="H37" i="58"/>
  <c r="H39" i="58" s="1"/>
  <c r="H43" i="58"/>
  <c r="H45" i="58" s="1"/>
  <c r="H49" i="58"/>
  <c r="H51" i="58" s="1"/>
  <c r="H55" i="58"/>
  <c r="H57" i="58" s="1"/>
  <c r="H61" i="58"/>
  <c r="H63" i="58" s="1"/>
  <c r="H25" i="58"/>
  <c r="H27" i="58" s="1"/>
  <c r="H31" i="58"/>
  <c r="H33" i="58" s="1"/>
  <c r="BU11" i="32"/>
  <c r="AD21" i="32"/>
  <c r="AT30" i="32" s="1"/>
  <c r="BN28" i="32"/>
  <c r="X21" i="86"/>
  <c r="M30" i="99" s="1"/>
  <c r="X21" i="32"/>
  <c r="AM30" i="32" s="1"/>
  <c r="BN30" i="32"/>
  <c r="AJ30" i="32"/>
  <c r="U19" i="86"/>
  <c r="I28" i="99" s="1"/>
  <c r="C6" i="57"/>
  <c r="C6" i="83"/>
  <c r="C11" i="92"/>
  <c r="B9" i="80"/>
  <c r="F12" i="80"/>
  <c r="F17" i="78"/>
  <c r="D5" i="58"/>
  <c r="C13" i="76"/>
  <c r="F12" i="81"/>
  <c r="B14" i="78"/>
  <c r="D14" i="86"/>
  <c r="G10" i="79"/>
  <c r="D20" i="8"/>
  <c r="D41" i="86"/>
  <c r="C5" i="92"/>
  <c r="B11" i="82"/>
  <c r="E6" i="86"/>
  <c r="D43" i="86"/>
  <c r="B8" i="79"/>
  <c r="D30" i="8"/>
  <c r="H11" i="86" s="1"/>
  <c r="D8" i="58"/>
  <c r="B5" i="76"/>
  <c r="C13" i="77"/>
  <c r="C14" i="77"/>
  <c r="C14" i="76"/>
  <c r="H19" i="58"/>
  <c r="H21" i="58" s="1"/>
  <c r="F61" i="58"/>
  <c r="F25" i="58"/>
  <c r="F55" i="58"/>
  <c r="F19" i="58"/>
  <c r="F54" i="58"/>
  <c r="F18" i="58"/>
  <c r="F60" i="58"/>
  <c r="F24" i="58"/>
  <c r="F31" i="58"/>
  <c r="F37" i="58"/>
  <c r="F43" i="58"/>
  <c r="F49" i="58"/>
  <c r="G21" i="99" l="1"/>
  <c r="V12" i="99" s="1"/>
  <c r="BO21" i="99"/>
  <c r="AK21" i="99"/>
  <c r="AZ12" i="99" s="1"/>
  <c r="R12" i="86"/>
  <c r="AK21" i="32"/>
  <c r="AZ12" i="32" s="1"/>
  <c r="M30" i="32"/>
  <c r="M30" i="94"/>
  <c r="I30" i="32"/>
  <c r="I30" i="94"/>
  <c r="AK21" i="94"/>
  <c r="AZ12" i="94" s="1"/>
  <c r="G21" i="94"/>
  <c r="V12" i="94" s="1"/>
  <c r="BO21" i="94"/>
  <c r="I28" i="32"/>
  <c r="I28" i="94"/>
  <c r="BO21" i="32"/>
  <c r="G21" i="32"/>
  <c r="V12"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中島 貴子</author>
  </authors>
  <commentList>
    <comment ref="H3" authorId="0" shapeId="0" xr:uid="{AC8BB8F9-6568-4B9C-B6D6-67C98FBDEE7F}">
      <text>
        <r>
          <rPr>
            <sz val="10"/>
            <color indexed="81"/>
            <rFont val="Meiryo UI"/>
            <family val="3"/>
            <charset val="128"/>
          </rPr>
          <t>請求時に必要です
注文書・工事依頼書御社名のすぐ下に小さく記載されている括弧内の６桁の数字を入力してください。</t>
        </r>
      </text>
    </comment>
    <comment ref="H9" authorId="0" shapeId="0" xr:uid="{7281BEFD-607A-43AD-93E5-A7A6AA4E5206}">
      <text>
        <r>
          <rPr>
            <sz val="10"/>
            <color indexed="81"/>
            <rFont val="Meiryo UI"/>
            <family val="3"/>
            <charset val="128"/>
          </rPr>
          <t>工事担当からのメール</t>
        </r>
        <r>
          <rPr>
            <sz val="9"/>
            <color indexed="81"/>
            <rFont val="MS P ゴシック"/>
            <family val="3"/>
            <charset val="128"/>
          </rPr>
          <t xml:space="preserve">
</t>
        </r>
        <r>
          <rPr>
            <sz val="10"/>
            <color indexed="81"/>
            <rFont val="Meiryo UI"/>
            <family val="3"/>
            <charset val="128"/>
          </rPr>
          <t>「工事概要」の右側の表を参照</t>
        </r>
      </text>
    </comment>
    <comment ref="H19" authorId="0" shapeId="0" xr:uid="{79C68122-63AC-40FB-B2C0-77FCFC2DF38F}">
      <text>
        <r>
          <rPr>
            <sz val="10"/>
            <color indexed="81"/>
            <rFont val="Meiryo UI"/>
            <family val="3"/>
            <charset val="128"/>
          </rPr>
          <t>実務経験の場合は
「実務経験証明書」を提出</t>
        </r>
      </text>
    </comment>
    <comment ref="H37" authorId="0" shapeId="0" xr:uid="{5C53B47A-49ED-496A-A8C8-81B7C4A346EE}">
      <text>
        <r>
          <rPr>
            <sz val="10"/>
            <color indexed="81"/>
            <rFont val="Meiryo UI"/>
            <family val="3"/>
            <charset val="128"/>
          </rPr>
          <t>　加入状況は
【加入・未加入・適用除外】
　いずれかを選ぶ</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中島 貴子</author>
  </authors>
  <commentList>
    <comment ref="L9" authorId="0" shapeId="0" xr:uid="{91C3AE28-BC37-4B1E-AFC2-0E19C6206EEE}">
      <text>
        <r>
          <rPr>
            <b/>
            <sz val="9"/>
            <color indexed="81"/>
            <rFont val="MS P ゴシック"/>
            <family val="3"/>
            <charset val="128"/>
          </rPr>
          <t>印刷設定は非表示</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中島 貴子</author>
  </authors>
  <commentList>
    <comment ref="H11" authorId="0" shapeId="0" xr:uid="{2B803141-A44A-47DE-9DC3-0A6CED8C863A}">
      <text>
        <r>
          <rPr>
            <b/>
            <sz val="12"/>
            <color indexed="81"/>
            <rFont val="Meiryo UI"/>
            <family val="3"/>
            <charset val="128"/>
          </rPr>
          <t>押印必須</t>
        </r>
      </text>
    </comment>
  </commentList>
</comments>
</file>

<file path=xl/sharedStrings.xml><?xml version="1.0" encoding="utf-8"?>
<sst xmlns="http://schemas.openxmlformats.org/spreadsheetml/2006/main" count="3235" uniqueCount="1282">
  <si>
    <t>協力会社の皆様へ</t>
    <rPh sb="0" eb="2">
      <t>キョウリョク</t>
    </rPh>
    <rPh sb="2" eb="4">
      <t>ガイシャ</t>
    </rPh>
    <rPh sb="5" eb="7">
      <t>ミナサマ</t>
    </rPh>
    <phoneticPr fontId="38"/>
  </si>
  <si>
    <t>南部建設株式会社</t>
    <rPh sb="0" eb="4">
      <t>ナンブケンセツ</t>
    </rPh>
    <rPh sb="4" eb="8">
      <t>カブシキカイシャ</t>
    </rPh>
    <phoneticPr fontId="38"/>
  </si>
  <si>
    <t>■安全書類作成・提出の流れについて</t>
    <rPh sb="1" eb="3">
      <t>アンゼン</t>
    </rPh>
    <rPh sb="3" eb="5">
      <t>ショルイ</t>
    </rPh>
    <rPh sb="5" eb="7">
      <t>サクセイ</t>
    </rPh>
    <rPh sb="8" eb="10">
      <t>テイシュツ</t>
    </rPh>
    <rPh sb="11" eb="12">
      <t>ナガ</t>
    </rPh>
    <phoneticPr fontId="38"/>
  </si>
  <si>
    <t>1次請負業者　</t>
    <phoneticPr fontId="38"/>
  </si>
  <si>
    <t>　南部建設㈱　</t>
    <rPh sb="1" eb="3">
      <t>ナンブ</t>
    </rPh>
    <rPh sb="3" eb="5">
      <t>ケンセツ</t>
    </rPh>
    <phoneticPr fontId="88"/>
  </si>
  <si>
    <t>①安全書類作成依頼　添付【工事概要】</t>
    <rPh sb="1" eb="3">
      <t>アンゼン</t>
    </rPh>
    <rPh sb="3" eb="5">
      <t>ショルイ</t>
    </rPh>
    <rPh sb="5" eb="7">
      <t>サクセイ</t>
    </rPh>
    <rPh sb="7" eb="9">
      <t>イライ</t>
    </rPh>
    <phoneticPr fontId="88"/>
  </si>
  <si>
    <t>ご担当者様</t>
  </si>
  <si>
    <t>工事担当者</t>
    <phoneticPr fontId="88"/>
  </si>
  <si>
    <t>CC:BCCで、協力業者へ一括送信</t>
    <rPh sb="8" eb="10">
      <t>キョウリョク</t>
    </rPh>
    <rPh sb="10" eb="12">
      <t>ギョウシャ</t>
    </rPh>
    <phoneticPr fontId="88"/>
  </si>
  <si>
    <t>安全書類書式ダウンロード</t>
    <rPh sb="0" eb="2">
      <t>アンゼン</t>
    </rPh>
    <rPh sb="2" eb="4">
      <t>ショルイ</t>
    </rPh>
    <rPh sb="4" eb="6">
      <t>ショシキ</t>
    </rPh>
    <phoneticPr fontId="88"/>
  </si>
  <si>
    <t>http://www.nambu.co.jp/forpartners/</t>
  </si>
  <si>
    <t>①安全書類作成【工事概要】</t>
    <rPh sb="1" eb="3">
      <t>アンゼン</t>
    </rPh>
    <rPh sb="3" eb="5">
      <t>ショルイ</t>
    </rPh>
    <rPh sb="5" eb="7">
      <t>サクセイ</t>
    </rPh>
    <phoneticPr fontId="88"/>
  </si>
  <si>
    <t>③安全書類データ送信</t>
    <rPh sb="1" eb="3">
      <t>アンゼン</t>
    </rPh>
    <rPh sb="3" eb="5">
      <t>ショルイ</t>
    </rPh>
    <rPh sb="8" eb="10">
      <t>ソウシン</t>
    </rPh>
    <phoneticPr fontId="38"/>
  </si>
  <si>
    <t>メール受信</t>
  </si>
  <si>
    <t>安全書類現場保管</t>
    <phoneticPr fontId="38"/>
  </si>
  <si>
    <t>②安全書類作成</t>
    <rPh sb="1" eb="3">
      <t>アンゼン</t>
    </rPh>
    <rPh sb="3" eb="5">
      <t>ショルイ</t>
    </rPh>
    <rPh sb="5" eb="7">
      <t>サクセイ</t>
    </rPh>
    <phoneticPr fontId="88"/>
  </si>
  <si>
    <t>・新規入場等確認等</t>
    <rPh sb="1" eb="3">
      <t>シンキ</t>
    </rPh>
    <rPh sb="3" eb="5">
      <t>ニュウジョウ</t>
    </rPh>
    <rPh sb="5" eb="6">
      <t>トウ</t>
    </rPh>
    <rPh sb="6" eb="8">
      <t>カクニン</t>
    </rPh>
    <rPh sb="8" eb="9">
      <t>トウ</t>
    </rPh>
    <phoneticPr fontId="88"/>
  </si>
  <si>
    <t>④安全書類・添付書類提出</t>
    <rPh sb="1" eb="3">
      <t>アンゼン</t>
    </rPh>
    <rPh sb="3" eb="5">
      <t>ショルイ</t>
    </rPh>
    <phoneticPr fontId="88"/>
  </si>
  <si>
    <t>【工事概要】を書式に</t>
    <rPh sb="7" eb="9">
      <t>ショシキ</t>
    </rPh>
    <phoneticPr fontId="38"/>
  </si>
  <si>
    <t>⑤施工体系図作成</t>
    <rPh sb="1" eb="6">
      <t>セコウタイケイズ</t>
    </rPh>
    <phoneticPr fontId="88"/>
  </si>
  <si>
    <t>※内容が同等ならば</t>
    <rPh sb="1" eb="3">
      <t>ナイヨウ</t>
    </rPh>
    <rPh sb="4" eb="6">
      <t>ドウトウ</t>
    </rPh>
    <phoneticPr fontId="88"/>
  </si>
  <si>
    <t>貼付けし、データ入力</t>
    <rPh sb="8" eb="10">
      <t>ニュウリョク</t>
    </rPh>
    <phoneticPr fontId="38"/>
  </si>
  <si>
    <t>　別書式の提出可</t>
    <phoneticPr fontId="38"/>
  </si>
  <si>
    <t>２次業者以降　すべて取りまとめて</t>
    <rPh sb="1" eb="2">
      <t>ジ</t>
    </rPh>
    <rPh sb="2" eb="4">
      <t>ギョウシャ</t>
    </rPh>
    <rPh sb="4" eb="6">
      <t>イコウ</t>
    </rPh>
    <rPh sb="10" eb="11">
      <t>ト</t>
    </rPh>
    <phoneticPr fontId="88"/>
  </si>
  <si>
    <t>書類作成お願いします。</t>
    <rPh sb="0" eb="2">
      <t>ショルイ</t>
    </rPh>
    <rPh sb="2" eb="4">
      <t>サクセイ</t>
    </rPh>
    <rPh sb="5" eb="6">
      <t>ネガ</t>
    </rPh>
    <phoneticPr fontId="38"/>
  </si>
  <si>
    <t>南部建設㈱工務課</t>
    <rPh sb="0" eb="2">
      <t>ナンブ</t>
    </rPh>
    <rPh sb="2" eb="4">
      <t>ケンセツ</t>
    </rPh>
    <rPh sb="5" eb="7">
      <t>コウム</t>
    </rPh>
    <rPh sb="7" eb="8">
      <t>カ</t>
    </rPh>
    <phoneticPr fontId="88"/>
  </si>
  <si>
    <t>CC:③安全書類データ送信</t>
    <rPh sb="4" eb="6">
      <t>アンゼン</t>
    </rPh>
    <rPh sb="6" eb="8">
      <t>ショルイ</t>
    </rPh>
    <rPh sb="11" eb="13">
      <t>ソウシン</t>
    </rPh>
    <phoneticPr fontId="38"/>
  </si>
  <si>
    <t>TEL:06-6622-0645</t>
    <phoneticPr fontId="38"/>
  </si>
  <si>
    <t>書類作成上の不明点・問い合わせ</t>
    <rPh sb="0" eb="2">
      <t>ショルイ</t>
    </rPh>
    <rPh sb="2" eb="4">
      <t>サクセイ</t>
    </rPh>
    <rPh sb="4" eb="5">
      <t>ジョウ</t>
    </rPh>
    <rPh sb="6" eb="9">
      <t>フメイテン</t>
    </rPh>
    <rPh sb="10" eb="11">
      <t>ト</t>
    </rPh>
    <rPh sb="12" eb="13">
      <t>ア</t>
    </rPh>
    <phoneticPr fontId="38"/>
  </si>
  <si>
    <t>koumu@nambu.co.jp</t>
    <phoneticPr fontId="88"/>
  </si>
  <si>
    <t>・書類作成のフォロー</t>
    <rPh sb="1" eb="3">
      <t>ショルイ</t>
    </rPh>
    <rPh sb="3" eb="5">
      <t>サクセイ</t>
    </rPh>
    <phoneticPr fontId="38"/>
  </si>
  <si>
    <t>※別書式：グリーンサイトを利用する場合</t>
    <rPh sb="1" eb="4">
      <t>ベツショシキ</t>
    </rPh>
    <phoneticPr fontId="38"/>
  </si>
  <si>
    <t>・データ保存(受信分）</t>
    <rPh sb="4" eb="6">
      <t>ホゾン</t>
    </rPh>
    <rPh sb="7" eb="9">
      <t>ジュシン</t>
    </rPh>
    <rPh sb="9" eb="10">
      <t>ブン</t>
    </rPh>
    <phoneticPr fontId="38"/>
  </si>
  <si>
    <t>1.メニュー：グリーンファイル管理</t>
    <rPh sb="15" eb="17">
      <t>カンリ</t>
    </rPh>
    <phoneticPr fontId="88"/>
  </si>
  <si>
    <t>2.グリーンファイル（電子提出なし）新規にファイルを作成。入力内容は　【工事概要】を参考</t>
    <rPh sb="11" eb="13">
      <t>デンシ</t>
    </rPh>
    <rPh sb="13" eb="15">
      <t>テイシュツ</t>
    </rPh>
    <phoneticPr fontId="88"/>
  </si>
  <si>
    <t>■②安全書類作成　【工事概要】を安全書類書式に貼付け方法</t>
    <rPh sb="2" eb="6">
      <t>アンゼンショルイ</t>
    </rPh>
    <rPh sb="6" eb="8">
      <t>サクセイ</t>
    </rPh>
    <rPh sb="10" eb="14">
      <t>コウジガイヨウ</t>
    </rPh>
    <rPh sb="16" eb="20">
      <t>アンゼンショルイ</t>
    </rPh>
    <rPh sb="20" eb="22">
      <t>ショシキ</t>
    </rPh>
    <rPh sb="23" eb="25">
      <t>ハリツ</t>
    </rPh>
    <rPh sb="26" eb="28">
      <t>ホウホウ</t>
    </rPh>
    <phoneticPr fontId="38"/>
  </si>
  <si>
    <t>①</t>
    <phoneticPr fontId="88"/>
  </si>
  <si>
    <t>安全書類作成依頼　添付資料【工事概要】　（メール送信）</t>
    <rPh sb="0" eb="2">
      <t>アンゼン</t>
    </rPh>
    <rPh sb="2" eb="4">
      <t>ショルイ</t>
    </rPh>
    <rPh sb="4" eb="6">
      <t>サクセイ</t>
    </rPh>
    <rPh sb="6" eb="8">
      <t>イライ</t>
    </rPh>
    <rPh sb="9" eb="11">
      <t>テンプ</t>
    </rPh>
    <rPh sb="11" eb="13">
      <t>シリョウ</t>
    </rPh>
    <rPh sb="14" eb="16">
      <t>コウジ</t>
    </rPh>
    <rPh sb="16" eb="18">
      <t>ガイヨウ</t>
    </rPh>
    <rPh sb="24" eb="26">
      <t>ソウシン</t>
    </rPh>
    <phoneticPr fontId="88"/>
  </si>
  <si>
    <t>●弊社安全書類は、全建統一様式を元に作成しています</t>
    <rPh sb="1" eb="3">
      <t>ヘイシャ</t>
    </rPh>
    <rPh sb="3" eb="7">
      <t>アンゼンショルイ</t>
    </rPh>
    <rPh sb="9" eb="15">
      <t>ゼンケントウイツヨウシキ</t>
    </rPh>
    <rPh sb="16" eb="17">
      <t>モト</t>
    </rPh>
    <rPh sb="18" eb="20">
      <t>サクセイ</t>
    </rPh>
    <phoneticPr fontId="38"/>
  </si>
  <si>
    <t>【工事概要】</t>
    <rPh sb="1" eb="3">
      <t>コウジ</t>
    </rPh>
    <rPh sb="3" eb="5">
      <t>ガイヨウ</t>
    </rPh>
    <phoneticPr fontId="88"/>
  </si>
  <si>
    <t>社名</t>
    <rPh sb="0" eb="2">
      <t>シャメイ</t>
    </rPh>
    <phoneticPr fontId="88"/>
  </si>
  <si>
    <t>種目</t>
    <rPh sb="0" eb="2">
      <t>シュモク</t>
    </rPh>
    <phoneticPr fontId="88"/>
  </si>
  <si>
    <t>内容</t>
    <rPh sb="0" eb="2">
      <t>ナイヨウ</t>
    </rPh>
    <phoneticPr fontId="88"/>
  </si>
  <si>
    <t>元請名</t>
    <rPh sb="0" eb="1">
      <t>モト</t>
    </rPh>
    <rPh sb="1" eb="2">
      <t>ウ</t>
    </rPh>
    <rPh sb="2" eb="3">
      <t>メイ</t>
    </rPh>
    <phoneticPr fontId="88"/>
  </si>
  <si>
    <t>南部建設株式会社</t>
    <rPh sb="0" eb="2">
      <t>ナンブ</t>
    </rPh>
    <rPh sb="2" eb="4">
      <t>ケンセツ</t>
    </rPh>
    <rPh sb="4" eb="8">
      <t>カブシキカイシャ</t>
    </rPh>
    <phoneticPr fontId="88"/>
  </si>
  <si>
    <t>ｘｘ</t>
    <phoneticPr fontId="38"/>
  </si>
  <si>
    <t>1次～請負業者データ入力</t>
    <rPh sb="1" eb="2">
      <t>ジ</t>
    </rPh>
    <rPh sb="3" eb="5">
      <t>ウケオイ</t>
    </rPh>
    <rPh sb="5" eb="7">
      <t>ギョウシャ</t>
    </rPh>
    <rPh sb="10" eb="12">
      <t>ニュウリョク</t>
    </rPh>
    <phoneticPr fontId="88"/>
  </si>
  <si>
    <t>工事名</t>
    <rPh sb="0" eb="2">
      <t>コウジ</t>
    </rPh>
    <rPh sb="2" eb="3">
      <t>メイ</t>
    </rPh>
    <phoneticPr fontId="88"/>
  </si>
  <si>
    <t>1～14シートに反映</t>
    <rPh sb="8" eb="10">
      <t>ハンエイ</t>
    </rPh>
    <phoneticPr fontId="88"/>
  </si>
  <si>
    <t>コピー</t>
    <phoneticPr fontId="88"/>
  </si>
  <si>
    <t>1次</t>
    <rPh sb="1" eb="2">
      <t>ジ</t>
    </rPh>
    <phoneticPr fontId="7"/>
  </si>
  <si>
    <t>2次</t>
    <rPh sb="1" eb="2">
      <t>ジ</t>
    </rPh>
    <phoneticPr fontId="7"/>
  </si>
  <si>
    <t>3次</t>
    <rPh sb="1" eb="2">
      <t>ジ</t>
    </rPh>
    <phoneticPr fontId="7"/>
  </si>
  <si>
    <t>　工事概要の</t>
    <rPh sb="1" eb="3">
      <t>コウジ</t>
    </rPh>
    <rPh sb="3" eb="5">
      <t>ガイヨウ</t>
    </rPh>
    <phoneticPr fontId="88"/>
  </si>
  <si>
    <t>①を参考に</t>
    <rPh sb="2" eb="4">
      <t>サンコウ</t>
    </rPh>
    <phoneticPr fontId="88"/>
  </si>
  <si>
    <t>　データが反映される</t>
    <rPh sb="5" eb="7">
      <t>ハンエイ</t>
    </rPh>
    <phoneticPr fontId="88"/>
  </si>
  <si>
    <t>工事種目</t>
  </si>
  <si>
    <t>工事内容を入力</t>
    <rPh sb="0" eb="2">
      <t>コウジ</t>
    </rPh>
    <rPh sb="2" eb="4">
      <t>ナイヨウ</t>
    </rPh>
    <rPh sb="5" eb="6">
      <t>ニュウ</t>
    </rPh>
    <rPh sb="6" eb="7">
      <t>リョク</t>
    </rPh>
    <phoneticPr fontId="88"/>
  </si>
  <si>
    <t>会社名</t>
    <rPh sb="0" eb="3">
      <t>カイシャメイ</t>
    </rPh>
    <phoneticPr fontId="7"/>
  </si>
  <si>
    <t>貼付け</t>
    <rPh sb="0" eb="2">
      <t>ハリツ</t>
    </rPh>
    <phoneticPr fontId="88"/>
  </si>
  <si>
    <t>シート名</t>
    <rPh sb="3" eb="4">
      <t>メイ</t>
    </rPh>
    <phoneticPr fontId="88"/>
  </si>
  <si>
    <t>登録</t>
    <rPh sb="0" eb="2">
      <t>トウロク</t>
    </rPh>
    <phoneticPr fontId="88"/>
  </si>
  <si>
    <t>工事</t>
    <rPh sb="0" eb="2">
      <t>コウジ</t>
    </rPh>
    <phoneticPr fontId="88"/>
  </si>
  <si>
    <t>■安全書類シート説明</t>
    <rPh sb="1" eb="3">
      <t>アンゼン</t>
    </rPh>
    <rPh sb="3" eb="5">
      <t>ショルイ</t>
    </rPh>
    <rPh sb="8" eb="10">
      <t>セツメイ</t>
    </rPh>
    <phoneticPr fontId="38"/>
  </si>
  <si>
    <t>シート名</t>
    <rPh sb="3" eb="4">
      <t>メイ</t>
    </rPh>
    <phoneticPr fontId="38"/>
  </si>
  <si>
    <t>内　　容</t>
    <rPh sb="0" eb="1">
      <t>ナイ</t>
    </rPh>
    <rPh sb="3" eb="4">
      <t>カタチ</t>
    </rPh>
    <phoneticPr fontId="38"/>
  </si>
  <si>
    <t>書類一覧</t>
    <rPh sb="0" eb="4">
      <t>ショルイイチラン</t>
    </rPh>
    <phoneticPr fontId="38"/>
  </si>
  <si>
    <t>提出書類の一覧表　　　　　●提出前のチェック用。添付書類押印等の確認に利用してください。</t>
    <rPh sb="0" eb="2">
      <t>テイシュツ</t>
    </rPh>
    <rPh sb="2" eb="4">
      <t>ショルイ</t>
    </rPh>
    <rPh sb="5" eb="8">
      <t>イチランヒョウ</t>
    </rPh>
    <rPh sb="14" eb="16">
      <t>テイシュツ</t>
    </rPh>
    <rPh sb="16" eb="17">
      <t>マエ</t>
    </rPh>
    <rPh sb="22" eb="23">
      <t>ヨウ</t>
    </rPh>
    <rPh sb="24" eb="28">
      <t>テンプショルイ</t>
    </rPh>
    <rPh sb="28" eb="30">
      <t>オウイン</t>
    </rPh>
    <rPh sb="30" eb="31">
      <t>トウ</t>
    </rPh>
    <rPh sb="32" eb="34">
      <t>カクニン</t>
    </rPh>
    <rPh sb="35" eb="37">
      <t>リヨウ</t>
    </rPh>
    <phoneticPr fontId="38"/>
  </si>
  <si>
    <t>工事</t>
    <rPh sb="0" eb="2">
      <t>コウジ</t>
    </rPh>
    <phoneticPr fontId="38"/>
  </si>
  <si>
    <t>「工事概要」データを、このシートに貼付けて、書類作成に利用してください。</t>
    <phoneticPr fontId="38"/>
  </si>
  <si>
    <t>登録</t>
    <rPh sb="0" eb="2">
      <t>トウロク</t>
    </rPh>
    <phoneticPr fontId="38"/>
  </si>
  <si>
    <r>
      <t>業者データの入力シート　 　</t>
    </r>
    <r>
      <rPr>
        <sz val="10"/>
        <rFont val="Meiryo UI"/>
        <family val="3"/>
        <charset val="128"/>
      </rPr>
      <t>●各シートに（1.施工～14.車両）工事名称等のデータが反映されます　</t>
    </r>
    <rPh sb="0" eb="2">
      <t>ギョウシャ</t>
    </rPh>
    <rPh sb="6" eb="8">
      <t>ニュウリョク</t>
    </rPh>
    <rPh sb="15" eb="16">
      <t>カク</t>
    </rPh>
    <rPh sb="23" eb="25">
      <t>セコウ</t>
    </rPh>
    <rPh sb="29" eb="31">
      <t>シャリョウ</t>
    </rPh>
    <rPh sb="32" eb="36">
      <t>コウジメイショウ</t>
    </rPh>
    <rPh sb="36" eb="37">
      <t>トウ</t>
    </rPh>
    <rPh sb="42" eb="44">
      <t>ハンエイ</t>
    </rPh>
    <phoneticPr fontId="38"/>
  </si>
  <si>
    <t>名簿</t>
    <rPh sb="0" eb="2">
      <t>メイボ</t>
    </rPh>
    <phoneticPr fontId="38"/>
  </si>
  <si>
    <t>作業員のデータ入力シート  ●3.名簿「作業員名簿」左端の名簿№列に№を入力するとデータ反映されます</t>
    <phoneticPr fontId="38"/>
  </si>
  <si>
    <t>通知</t>
    <rPh sb="0" eb="2">
      <t>ツウチ</t>
    </rPh>
    <phoneticPr fontId="38"/>
  </si>
  <si>
    <t>「施工体制台帳作成建設工事の通知」　元請業者から、請負業者様への施工体制台帳作成の依頼書です</t>
    <rPh sb="18" eb="19">
      <t>モト</t>
    </rPh>
    <rPh sb="19" eb="20">
      <t>ショウ</t>
    </rPh>
    <rPh sb="20" eb="22">
      <t>ギョウシャ</t>
    </rPh>
    <rPh sb="25" eb="27">
      <t>ウケオイ</t>
    </rPh>
    <rPh sb="27" eb="29">
      <t>ギョウシャ</t>
    </rPh>
    <rPh sb="29" eb="30">
      <t>サマ</t>
    </rPh>
    <rPh sb="41" eb="43">
      <t>イライ</t>
    </rPh>
    <rPh sb="43" eb="44">
      <t>ショ</t>
    </rPh>
    <phoneticPr fontId="38"/>
  </si>
  <si>
    <t>２次以降の業者へも配布してください。</t>
    <rPh sb="1" eb="2">
      <t>ジ</t>
    </rPh>
    <rPh sb="2" eb="4">
      <t>イコウ</t>
    </rPh>
    <rPh sb="5" eb="7">
      <t>ギョウシャ</t>
    </rPh>
    <rPh sb="9" eb="11">
      <t>ハイフ</t>
    </rPh>
    <phoneticPr fontId="38"/>
  </si>
  <si>
    <t>１.施工～
14.車両</t>
    <phoneticPr fontId="38"/>
  </si>
  <si>
    <t>別シート「書類一覧」参照。白黒印刷指定（１.施工～３.名簿：シート保護）校閲→シート保護解除で解除可</t>
    <rPh sb="0" eb="1">
      <t>ベツ</t>
    </rPh>
    <rPh sb="5" eb="7">
      <t>ショルイ</t>
    </rPh>
    <rPh sb="7" eb="9">
      <t>イチラン</t>
    </rPh>
    <rPh sb="10" eb="12">
      <t>サンショウ</t>
    </rPh>
    <rPh sb="13" eb="15">
      <t>シロクロ</t>
    </rPh>
    <rPh sb="15" eb="17">
      <t>インサツ</t>
    </rPh>
    <rPh sb="17" eb="19">
      <t>シテイ</t>
    </rPh>
    <rPh sb="22" eb="24">
      <t>セコウ</t>
    </rPh>
    <rPh sb="27" eb="29">
      <t>メイボ</t>
    </rPh>
    <rPh sb="33" eb="35">
      <t>ホゴ</t>
    </rPh>
    <rPh sb="36" eb="38">
      <t>コウエツ</t>
    </rPh>
    <rPh sb="42" eb="44">
      <t>ホゴ</t>
    </rPh>
    <rPh sb="44" eb="46">
      <t>カイジョ</t>
    </rPh>
    <rPh sb="47" eb="49">
      <t>カイジョ</t>
    </rPh>
    <rPh sb="49" eb="50">
      <t>カ</t>
    </rPh>
    <phoneticPr fontId="38"/>
  </si>
  <si>
    <t>※各シートの印刷設定外に、説明・注意点等　表記しています。</t>
    <rPh sb="1" eb="2">
      <t>カク</t>
    </rPh>
    <rPh sb="6" eb="8">
      <t>インサツ</t>
    </rPh>
    <rPh sb="8" eb="10">
      <t>セッテイ</t>
    </rPh>
    <rPh sb="10" eb="11">
      <t>ソト</t>
    </rPh>
    <rPh sb="13" eb="15">
      <t>セツメイ</t>
    </rPh>
    <rPh sb="16" eb="19">
      <t>チュウイテン</t>
    </rPh>
    <rPh sb="19" eb="20">
      <t>トウ</t>
    </rPh>
    <rPh sb="21" eb="23">
      <t>ヒョウキ</t>
    </rPh>
    <phoneticPr fontId="38"/>
  </si>
  <si>
    <t>【   工   事   概   要   】　</t>
    <rPh sb="4" eb="5">
      <t>コウ</t>
    </rPh>
    <rPh sb="8" eb="9">
      <t>コト</t>
    </rPh>
    <rPh sb="12" eb="13">
      <t>ガイ</t>
    </rPh>
    <rPh sb="16" eb="17">
      <t>ヨウ</t>
    </rPh>
    <phoneticPr fontId="7"/>
  </si>
  <si>
    <t>1次協力会社様名</t>
    <rPh sb="1" eb="2">
      <t>ジ</t>
    </rPh>
    <rPh sb="2" eb="4">
      <t>キョウリョク</t>
    </rPh>
    <rPh sb="4" eb="6">
      <t>ガイシャ</t>
    </rPh>
    <rPh sb="6" eb="7">
      <t>サマ</t>
    </rPh>
    <rPh sb="7" eb="8">
      <t>メイ</t>
    </rPh>
    <phoneticPr fontId="38"/>
  </si>
  <si>
    <t>※工事種目</t>
    <rPh sb="1" eb="3">
      <t>コウジ</t>
    </rPh>
    <rPh sb="3" eb="5">
      <t>シュモク</t>
    </rPh>
    <phoneticPr fontId="38"/>
  </si>
  <si>
    <t>※工事内容</t>
    <rPh sb="1" eb="3">
      <t>コウジ</t>
    </rPh>
    <rPh sb="3" eb="5">
      <t>ナイヨウ</t>
    </rPh>
    <phoneticPr fontId="38"/>
  </si>
  <si>
    <t>取引先コード</t>
    <rPh sb="0" eb="2">
      <t>トリヒキ</t>
    </rPh>
    <rPh sb="2" eb="3">
      <t>サキ</t>
    </rPh>
    <phoneticPr fontId="8"/>
  </si>
  <si>
    <t>2次業者有無</t>
    <rPh sb="1" eb="2">
      <t>ジ</t>
    </rPh>
    <rPh sb="2" eb="4">
      <t>ギョウシャ</t>
    </rPh>
    <rPh sb="4" eb="6">
      <t>ユウム</t>
    </rPh>
    <phoneticPr fontId="7"/>
  </si>
  <si>
    <t>摘　要</t>
    <rPh sb="0" eb="1">
      <t>テキ</t>
    </rPh>
    <rPh sb="2" eb="3">
      <t>ヨウ</t>
    </rPh>
    <phoneticPr fontId="7"/>
  </si>
  <si>
    <t>元請会社名</t>
    <rPh sb="0" eb="1">
      <t>モト</t>
    </rPh>
    <rPh sb="1" eb="2">
      <t>ショウ</t>
    </rPh>
    <rPh sb="2" eb="4">
      <t>カイシャ</t>
    </rPh>
    <rPh sb="4" eb="5">
      <t>メイ</t>
    </rPh>
    <phoneticPr fontId="7"/>
  </si>
  <si>
    <t>南部建設株式会社</t>
    <rPh sb="0" eb="4">
      <t>ナンブケンセツ</t>
    </rPh>
    <rPh sb="4" eb="6">
      <t>カブシキ</t>
    </rPh>
    <rPh sb="6" eb="8">
      <t>カイシャ</t>
    </rPh>
    <phoneticPr fontId="7"/>
  </si>
  <si>
    <t>工事名称</t>
    <rPh sb="0" eb="1">
      <t>コウ</t>
    </rPh>
    <rPh sb="1" eb="2">
      <t>コト</t>
    </rPh>
    <rPh sb="2" eb="4">
      <t>メイショウ</t>
    </rPh>
    <phoneticPr fontId="7"/>
  </si>
  <si>
    <t>工事場所</t>
    <rPh sb="0" eb="2">
      <t>コウジ</t>
    </rPh>
    <rPh sb="2" eb="4">
      <t>バショ</t>
    </rPh>
    <phoneticPr fontId="7"/>
  </si>
  <si>
    <t>事業所の名称</t>
    <rPh sb="0" eb="3">
      <t>ジギョウショ</t>
    </rPh>
    <rPh sb="4" eb="6">
      <t>メイショウ</t>
    </rPh>
    <phoneticPr fontId="7"/>
  </si>
  <si>
    <t>発注者名</t>
    <rPh sb="0" eb="1">
      <t>ハッ</t>
    </rPh>
    <rPh sb="1" eb="2">
      <t>チュウ</t>
    </rPh>
    <rPh sb="2" eb="3">
      <t>モノ</t>
    </rPh>
    <rPh sb="3" eb="4">
      <t>メイ</t>
    </rPh>
    <phoneticPr fontId="7"/>
  </si>
  <si>
    <t>発注者〒</t>
    <rPh sb="0" eb="3">
      <t>ハッチュウシャ</t>
    </rPh>
    <phoneticPr fontId="7"/>
  </si>
  <si>
    <t>発注者住所</t>
    <rPh sb="0" eb="3">
      <t>ハッチュウシャ</t>
    </rPh>
    <rPh sb="3" eb="5">
      <t>ジュウショ</t>
    </rPh>
    <phoneticPr fontId="7"/>
  </si>
  <si>
    <t>権限及び意見申出方法</t>
    <phoneticPr fontId="7"/>
  </si>
  <si>
    <t>提出先及び担当【現場代理人】</t>
    <rPh sb="0" eb="2">
      <t>テイシュツ</t>
    </rPh>
    <rPh sb="2" eb="3">
      <t>サキ</t>
    </rPh>
    <rPh sb="3" eb="4">
      <t>オヨ</t>
    </rPh>
    <rPh sb="5" eb="7">
      <t>タントウ</t>
    </rPh>
    <rPh sb="8" eb="10">
      <t>ゲンバ</t>
    </rPh>
    <rPh sb="10" eb="13">
      <t>ダイリニン</t>
    </rPh>
    <phoneticPr fontId="7"/>
  </si>
  <si>
    <t>南部建設：PJ番号</t>
    <rPh sb="0" eb="2">
      <t>ナンブ</t>
    </rPh>
    <rPh sb="2" eb="4">
      <t>ケンセツ</t>
    </rPh>
    <rPh sb="7" eb="9">
      <t>バンゴウ</t>
    </rPh>
    <phoneticPr fontId="7"/>
  </si>
  <si>
    <t>元請会社：注文番号</t>
    <rPh sb="0" eb="1">
      <t>モト</t>
    </rPh>
    <rPh sb="1" eb="2">
      <t>ウ</t>
    </rPh>
    <rPh sb="2" eb="4">
      <t>カイシャ</t>
    </rPh>
    <rPh sb="5" eb="7">
      <t>チュウモン</t>
    </rPh>
    <rPh sb="7" eb="9">
      <t>バンゴウ</t>
    </rPh>
    <phoneticPr fontId="38"/>
  </si>
  <si>
    <t>請負契約日</t>
    <rPh sb="0" eb="2">
      <t>ウケオイ</t>
    </rPh>
    <rPh sb="2" eb="3">
      <t>チギリ</t>
    </rPh>
    <rPh sb="3" eb="4">
      <t>ヤク</t>
    </rPh>
    <rPh sb="4" eb="5">
      <t>ヒ</t>
    </rPh>
    <phoneticPr fontId="7"/>
  </si>
  <si>
    <t>　　年　　　月　　　日</t>
    <rPh sb="2" eb="3">
      <t>ネン</t>
    </rPh>
    <rPh sb="6" eb="7">
      <t>ツキ</t>
    </rPh>
    <rPh sb="10" eb="11">
      <t>ヒ</t>
    </rPh>
    <phoneticPr fontId="106"/>
  </si>
  <si>
    <t>工期（着工日）</t>
    <rPh sb="0" eb="2">
      <t>コウキ</t>
    </rPh>
    <rPh sb="3" eb="5">
      <t>チャッコウ</t>
    </rPh>
    <rPh sb="5" eb="6">
      <t>ヒ</t>
    </rPh>
    <phoneticPr fontId="7"/>
  </si>
  <si>
    <t>工期（完成日）</t>
    <rPh sb="0" eb="2">
      <t>コウキ</t>
    </rPh>
    <rPh sb="3" eb="5">
      <t>カンセイ</t>
    </rPh>
    <rPh sb="5" eb="6">
      <t>ヒ</t>
    </rPh>
    <phoneticPr fontId="7"/>
  </si>
  <si>
    <t>監督員名【主任技術者】</t>
    <rPh sb="5" eb="7">
      <t>シュニン</t>
    </rPh>
    <rPh sb="7" eb="10">
      <t>ギジュツシャ</t>
    </rPh>
    <phoneticPr fontId="7"/>
  </si>
  <si>
    <t>主任技術者資格</t>
    <rPh sb="0" eb="2">
      <t>シュニン</t>
    </rPh>
    <rPh sb="2" eb="5">
      <t>ギジュツシャ</t>
    </rPh>
    <rPh sb="5" eb="7">
      <t>シカク</t>
    </rPh>
    <phoneticPr fontId="7"/>
  </si>
  <si>
    <t>元方安全衛生管理</t>
    <phoneticPr fontId="7"/>
  </si>
  <si>
    <t>キャリアアップシステム 事業者ID</t>
    <rPh sb="0" eb="3">
      <t>ジギョウシャ</t>
    </rPh>
    <phoneticPr fontId="7"/>
  </si>
  <si>
    <t>キャリアアップシステム 現場ID</t>
    <rPh sb="12" eb="14">
      <t>ゲンバ</t>
    </rPh>
    <phoneticPr fontId="7"/>
  </si>
  <si>
    <t>安全書類提出先及び担当者</t>
    <rPh sb="0" eb="4">
      <t>アンゼンショルイ</t>
    </rPh>
    <rPh sb="4" eb="6">
      <t>テイシュツ</t>
    </rPh>
    <rPh sb="6" eb="7">
      <t>サキ</t>
    </rPh>
    <rPh sb="7" eb="8">
      <t>オヨ</t>
    </rPh>
    <rPh sb="9" eb="11">
      <t>タントウ</t>
    </rPh>
    <rPh sb="11" eb="12">
      <t>シャ</t>
    </rPh>
    <phoneticPr fontId="7"/>
  </si>
  <si>
    <t>南部建設㈱許可年度</t>
    <rPh sb="0" eb="2">
      <t>ナンブ</t>
    </rPh>
    <rPh sb="2" eb="4">
      <t>ケンセツ</t>
    </rPh>
    <rPh sb="5" eb="7">
      <t>キョカ</t>
    </rPh>
    <rPh sb="7" eb="9">
      <t>ネンド</t>
    </rPh>
    <phoneticPr fontId="7"/>
  </si>
  <si>
    <t>南部建設㈱許可更新日:和暦</t>
    <rPh sb="0" eb="2">
      <t>ナンブ</t>
    </rPh>
    <rPh sb="2" eb="4">
      <t>ケンセツ</t>
    </rPh>
    <rPh sb="5" eb="7">
      <t>キョカ</t>
    </rPh>
    <rPh sb="7" eb="9">
      <t>コウシン</t>
    </rPh>
    <rPh sb="9" eb="10">
      <t>ヒ</t>
    </rPh>
    <rPh sb="11" eb="13">
      <t>ワレキ</t>
    </rPh>
    <phoneticPr fontId="7"/>
  </si>
  <si>
    <t>西暦　</t>
    <rPh sb="0" eb="2">
      <t>セイレキ</t>
    </rPh>
    <phoneticPr fontId="7"/>
  </si>
  <si>
    <t>別途、安全書類作成依頼を工事担当者よりメール送信いたします。</t>
    <rPh sb="0" eb="2">
      <t>ベット</t>
    </rPh>
    <rPh sb="3" eb="5">
      <t>アンゼン</t>
    </rPh>
    <rPh sb="5" eb="7">
      <t>ショルイ</t>
    </rPh>
    <rPh sb="7" eb="9">
      <t>サクセイ</t>
    </rPh>
    <rPh sb="9" eb="11">
      <t>イライ</t>
    </rPh>
    <rPh sb="12" eb="16">
      <t>コウジタントウ</t>
    </rPh>
    <rPh sb="16" eb="17">
      <t>シャ</t>
    </rPh>
    <rPh sb="22" eb="24">
      <t>ソウシン</t>
    </rPh>
    <phoneticPr fontId="7"/>
  </si>
  <si>
    <t>※安全書類「登録」シート　下請負人に関する事項に入力</t>
    <rPh sb="1" eb="3">
      <t>アンゼン</t>
    </rPh>
    <rPh sb="3" eb="5">
      <t>ショルイ</t>
    </rPh>
    <rPh sb="6" eb="8">
      <t>トウロク</t>
    </rPh>
    <rPh sb="13" eb="14">
      <t>シタ</t>
    </rPh>
    <rPh sb="14" eb="16">
      <t>ウケオイ</t>
    </rPh>
    <rPh sb="16" eb="17">
      <t>ニン</t>
    </rPh>
    <rPh sb="18" eb="19">
      <t>カン</t>
    </rPh>
    <rPh sb="21" eb="23">
      <t>ジコウ</t>
    </rPh>
    <rPh sb="24" eb="26">
      <t>ニュウリョク</t>
    </rPh>
    <phoneticPr fontId="7"/>
  </si>
  <si>
    <t>添付の「工事概要」を上記に貼付けると、工事名称等のデータが反映されます。</t>
    <phoneticPr fontId="7"/>
  </si>
  <si>
    <t>元請（南部建設）データ  【工事概要】から反映</t>
    <rPh sb="0" eb="2">
      <t>モトウケ</t>
    </rPh>
    <rPh sb="3" eb="5">
      <t>ナンブ</t>
    </rPh>
    <rPh sb="5" eb="7">
      <t>ケンセツ</t>
    </rPh>
    <rPh sb="14" eb="16">
      <t>コウジ</t>
    </rPh>
    <rPh sb="16" eb="18">
      <t>ガイヨウ</t>
    </rPh>
    <phoneticPr fontId="8"/>
  </si>
  <si>
    <t>■</t>
    <phoneticPr fontId="8"/>
  </si>
  <si>
    <t>データは1～14シート　色付きセルに反映</t>
    <rPh sb="12" eb="14">
      <t>イロツ</t>
    </rPh>
    <rPh sb="18" eb="20">
      <t>ハンエイ</t>
    </rPh>
    <phoneticPr fontId="8"/>
  </si>
  <si>
    <t>1.施工　右側１次データ</t>
    <rPh sb="2" eb="4">
      <t>セコウ</t>
    </rPh>
    <rPh sb="5" eb="7">
      <t>ミギガワ</t>
    </rPh>
    <rPh sb="8" eb="9">
      <t>ジ</t>
    </rPh>
    <phoneticPr fontId="8"/>
  </si>
  <si>
    <t>２.再下（2次-1）データ</t>
    <rPh sb="2" eb="3">
      <t>サイ</t>
    </rPh>
    <rPh sb="3" eb="4">
      <t>シタ</t>
    </rPh>
    <rPh sb="6" eb="7">
      <t>ジ</t>
    </rPh>
    <phoneticPr fontId="8"/>
  </si>
  <si>
    <t>２.再下（2次-2）データ</t>
    <rPh sb="2" eb="3">
      <t>サイ</t>
    </rPh>
    <rPh sb="3" eb="4">
      <t>シタ</t>
    </rPh>
    <rPh sb="6" eb="7">
      <t>ジ</t>
    </rPh>
    <phoneticPr fontId="8"/>
  </si>
  <si>
    <t>２.再下（2次-3）データ</t>
    <rPh sb="2" eb="3">
      <t>サイ</t>
    </rPh>
    <rPh sb="3" eb="4">
      <t>シタ</t>
    </rPh>
    <rPh sb="6" eb="7">
      <t>ジ</t>
    </rPh>
    <phoneticPr fontId="8"/>
  </si>
  <si>
    <t>※3次業利用は現場管理者(所長）へ報告してください。</t>
    <rPh sb="2" eb="3">
      <t>ジ</t>
    </rPh>
    <rPh sb="3" eb="4">
      <t>ギョウ</t>
    </rPh>
    <rPh sb="4" eb="6">
      <t>リヨウ</t>
    </rPh>
    <rPh sb="7" eb="9">
      <t>ゲンバ</t>
    </rPh>
    <rPh sb="9" eb="12">
      <t>カンリシャ</t>
    </rPh>
    <rPh sb="13" eb="15">
      <t>ショチョウ</t>
    </rPh>
    <rPh sb="17" eb="19">
      <t>ホウコク</t>
    </rPh>
    <phoneticPr fontId="8"/>
  </si>
  <si>
    <t>工　事　名</t>
    <rPh sb="0" eb="1">
      <t>コウ</t>
    </rPh>
    <rPh sb="2" eb="3">
      <t>コト</t>
    </rPh>
    <rPh sb="4" eb="5">
      <t>ナ</t>
    </rPh>
    <phoneticPr fontId="7"/>
  </si>
  <si>
    <t>1次以降請負業者に関する事項</t>
    <rPh sb="1" eb="2">
      <t>ジ</t>
    </rPh>
    <rPh sb="2" eb="4">
      <t>イコウ</t>
    </rPh>
    <rPh sb="6" eb="8">
      <t>ギョウシャ</t>
    </rPh>
    <phoneticPr fontId="8"/>
  </si>
  <si>
    <t>1次業者</t>
    <rPh sb="1" eb="2">
      <t>ジ</t>
    </rPh>
    <rPh sb="2" eb="4">
      <t>ギョウシャ</t>
    </rPh>
    <phoneticPr fontId="7"/>
  </si>
  <si>
    <t>2次業者-1</t>
    <rPh sb="1" eb="2">
      <t>ジ</t>
    </rPh>
    <rPh sb="2" eb="4">
      <t>ギョウシャ</t>
    </rPh>
    <phoneticPr fontId="7"/>
  </si>
  <si>
    <t>3次業者</t>
    <rPh sb="1" eb="2">
      <t>ジ</t>
    </rPh>
    <rPh sb="2" eb="4">
      <t>ギョウシャ</t>
    </rPh>
    <phoneticPr fontId="7"/>
  </si>
  <si>
    <t>2次業者-2</t>
    <rPh sb="1" eb="2">
      <t>ジ</t>
    </rPh>
    <rPh sb="2" eb="4">
      <t>ギョウシャ</t>
    </rPh>
    <phoneticPr fontId="7"/>
  </si>
  <si>
    <t>2次業者-3</t>
    <rPh sb="1" eb="2">
      <t>ジ</t>
    </rPh>
    <rPh sb="2" eb="4">
      <t>ギョウシャ</t>
    </rPh>
    <phoneticPr fontId="7"/>
  </si>
  <si>
    <t>発注者名</t>
    <rPh sb="0" eb="3">
      <t>ハッチュウシャ</t>
    </rPh>
    <rPh sb="3" eb="4">
      <t>メイ</t>
    </rPh>
    <phoneticPr fontId="8"/>
  </si>
  <si>
    <t>会社情報</t>
    <rPh sb="0" eb="2">
      <t>カイシャ</t>
    </rPh>
    <rPh sb="2" eb="4">
      <t>ジョウホウ</t>
    </rPh>
    <phoneticPr fontId="8"/>
  </si>
  <si>
    <t>取引先コード（XXXX-XX）参考です空白でも可</t>
  </si>
  <si>
    <t>1111-00</t>
    <phoneticPr fontId="8"/>
  </si>
  <si>
    <t>請負契約日　     【工期　契約・着工日同日】</t>
  </si>
  <si>
    <t>発注者　〒・住所</t>
    <rPh sb="0" eb="3">
      <t>ハッチュウシャ</t>
    </rPh>
    <rPh sb="6" eb="8">
      <t>ジュウショ</t>
    </rPh>
    <phoneticPr fontId="8"/>
  </si>
  <si>
    <t>工期（契約・着工日） 【着工日または元請と同日】</t>
  </si>
  <si>
    <t>工期（完成日）　 　  　【元請と同日】</t>
  </si>
  <si>
    <t>書類作成日　</t>
    <rPh sb="0" eb="2">
      <t>ショルイ</t>
    </rPh>
    <rPh sb="2" eb="5">
      <t>サクセイビ</t>
    </rPh>
    <phoneticPr fontId="8"/>
  </si>
  <si>
    <t>書類作成日</t>
    <rPh sb="0" eb="2">
      <t>ショルイ</t>
    </rPh>
    <rPh sb="2" eb="5">
      <t>サクセイビ</t>
    </rPh>
    <phoneticPr fontId="8"/>
  </si>
  <si>
    <t>元請業者名</t>
    <rPh sb="0" eb="1">
      <t>モト</t>
    </rPh>
    <rPh sb="1" eb="2">
      <t>ショウ</t>
    </rPh>
    <rPh sb="2" eb="3">
      <t>ギョウ</t>
    </rPh>
    <rPh sb="3" eb="4">
      <t>モノ</t>
    </rPh>
    <rPh sb="4" eb="5">
      <t>メイ</t>
    </rPh>
    <phoneticPr fontId="7"/>
  </si>
  <si>
    <t>南部建設株式会社</t>
    <rPh sb="0" eb="2">
      <t>ナンブ</t>
    </rPh>
    <rPh sb="2" eb="4">
      <t>ケンセツ</t>
    </rPh>
    <rPh sb="4" eb="8">
      <t>カブシキガイシャ</t>
    </rPh>
    <phoneticPr fontId="8"/>
  </si>
  <si>
    <t>同上</t>
    <rPh sb="0" eb="2">
      <t>ドウジョウ</t>
    </rPh>
    <phoneticPr fontId="8"/>
  </si>
  <si>
    <t>業者名</t>
    <rPh sb="0" eb="1">
      <t>ギョウ</t>
    </rPh>
    <rPh sb="1" eb="2">
      <t>モノ</t>
    </rPh>
    <rPh sb="2" eb="3">
      <t>メイ</t>
    </rPh>
    <phoneticPr fontId="7"/>
  </si>
  <si>
    <t>大阪会社株式会社</t>
    <rPh sb="0" eb="2">
      <t>オオサカ</t>
    </rPh>
    <rPh sb="2" eb="4">
      <t>カイシャ</t>
    </rPh>
    <rPh sb="4" eb="6">
      <t>カブシキ</t>
    </rPh>
    <rPh sb="6" eb="8">
      <t>カイシャ</t>
    </rPh>
    <phoneticPr fontId="38"/>
  </si>
  <si>
    <t>工　種</t>
    <rPh sb="0" eb="1">
      <t>コウ</t>
    </rPh>
    <rPh sb="2" eb="3">
      <t>シュ</t>
    </rPh>
    <phoneticPr fontId="8"/>
  </si>
  <si>
    <t>※工事種目</t>
    <rPh sb="1" eb="3">
      <t>コウジ</t>
    </rPh>
    <rPh sb="3" eb="5">
      <t>シュモク</t>
    </rPh>
    <phoneticPr fontId="8"/>
  </si>
  <si>
    <t>足場工事</t>
    <rPh sb="0" eb="2">
      <t>アシバ</t>
    </rPh>
    <rPh sb="2" eb="4">
      <t>コウジ</t>
    </rPh>
    <phoneticPr fontId="7"/>
  </si>
  <si>
    <t>工事内容</t>
    <rPh sb="0" eb="2">
      <t>コウジ</t>
    </rPh>
    <rPh sb="2" eb="4">
      <t>ナイヨウ</t>
    </rPh>
    <phoneticPr fontId="8"/>
  </si>
  <si>
    <t>建築工事</t>
    <rPh sb="0" eb="2">
      <t>ケンチク</t>
    </rPh>
    <rPh sb="2" eb="4">
      <t>コウジ</t>
    </rPh>
    <phoneticPr fontId="8"/>
  </si>
  <si>
    <t>※工事内容</t>
    <rPh sb="1" eb="3">
      <t>コウジ</t>
    </rPh>
    <rPh sb="3" eb="5">
      <t>ナイヨウ</t>
    </rPh>
    <phoneticPr fontId="8"/>
  </si>
  <si>
    <t>昇降設備</t>
    <rPh sb="0" eb="2">
      <t>ショウコウ</t>
    </rPh>
    <rPh sb="2" eb="4">
      <t>セツビ</t>
    </rPh>
    <phoneticPr fontId="7"/>
  </si>
  <si>
    <t>代表者名</t>
    <rPh sb="0" eb="3">
      <t>ダイヒョウシャ</t>
    </rPh>
    <rPh sb="3" eb="4">
      <t>メイ</t>
    </rPh>
    <phoneticPr fontId="8"/>
  </si>
  <si>
    <t>南部　髙志</t>
    <phoneticPr fontId="8"/>
  </si>
  <si>
    <t>左藤　高志</t>
    <rPh sb="0" eb="2">
      <t>サトウ</t>
    </rPh>
    <rPh sb="3" eb="5">
      <t>タカシ</t>
    </rPh>
    <phoneticPr fontId="8"/>
  </si>
  <si>
    <t>〒</t>
    <phoneticPr fontId="8"/>
  </si>
  <si>
    <t>545-0052</t>
    <phoneticPr fontId="8"/>
  </si>
  <si>
    <t>551-0002</t>
    <phoneticPr fontId="8"/>
  </si>
  <si>
    <t>住　所</t>
    <rPh sb="0" eb="1">
      <t>ジュウ</t>
    </rPh>
    <rPh sb="2" eb="3">
      <t>ショ</t>
    </rPh>
    <phoneticPr fontId="8"/>
  </si>
  <si>
    <t>大阪市阿倍野区阿倍野4-9-14</t>
    <phoneticPr fontId="8"/>
  </si>
  <si>
    <t>大阪市大正区三軒家東1-2-3</t>
    <rPh sb="0" eb="3">
      <t>オオサカシ</t>
    </rPh>
    <rPh sb="3" eb="6">
      <t>タイショウク</t>
    </rPh>
    <rPh sb="6" eb="10">
      <t>サンゲンヤヒガシ</t>
    </rPh>
    <phoneticPr fontId="8"/>
  </si>
  <si>
    <t>電話番号</t>
    <rPh sb="0" eb="2">
      <t>デンワ</t>
    </rPh>
    <rPh sb="2" eb="4">
      <t>バンゴウ</t>
    </rPh>
    <phoneticPr fontId="8"/>
  </si>
  <si>
    <t>06-6622-0645</t>
    <phoneticPr fontId="7"/>
  </si>
  <si>
    <t>06-6555-1112</t>
    <phoneticPr fontId="8"/>
  </si>
  <si>
    <t>ＦＡＸ番号</t>
    <rPh sb="3" eb="5">
      <t>バンゴウ</t>
    </rPh>
    <phoneticPr fontId="8"/>
  </si>
  <si>
    <t>06-6628-3100</t>
    <phoneticPr fontId="7"/>
  </si>
  <si>
    <t>06-6555-1113</t>
    <phoneticPr fontId="8"/>
  </si>
  <si>
    <t>現場代理人（所長・監督員）</t>
    <rPh sb="0" eb="2">
      <t>ゲンバ</t>
    </rPh>
    <rPh sb="2" eb="5">
      <t>ダイリニン</t>
    </rPh>
    <rPh sb="6" eb="8">
      <t>ショチョウ</t>
    </rPh>
    <rPh sb="9" eb="12">
      <t>カントクイン</t>
    </rPh>
    <phoneticPr fontId="8"/>
  </si>
  <si>
    <t>工事に関する人員</t>
    <rPh sb="0" eb="2">
      <t>コウジ</t>
    </rPh>
    <rPh sb="3" eb="4">
      <t>カン</t>
    </rPh>
    <rPh sb="6" eb="8">
      <t>ジンイン</t>
    </rPh>
    <phoneticPr fontId="8"/>
  </si>
  <si>
    <t>現場代理人(所長）</t>
    <rPh sb="0" eb="2">
      <t>ゲンバ</t>
    </rPh>
    <rPh sb="2" eb="5">
      <t>ダイリニン</t>
    </rPh>
    <rPh sb="6" eb="8">
      <t>ショチョウ</t>
    </rPh>
    <phoneticPr fontId="8"/>
  </si>
  <si>
    <t>田中　太郎</t>
    <rPh sb="0" eb="2">
      <t>タナカ</t>
    </rPh>
    <rPh sb="3" eb="5">
      <t>タロウ</t>
    </rPh>
    <phoneticPr fontId="38"/>
  </si>
  <si>
    <t>主任技術者</t>
    <rPh sb="0" eb="2">
      <t>シュニン</t>
    </rPh>
    <rPh sb="2" eb="5">
      <t>ギジュツシャ</t>
    </rPh>
    <phoneticPr fontId="8"/>
  </si>
  <si>
    <t>鈴木　一朗</t>
    <rPh sb="0" eb="2">
      <t>スズキ</t>
    </rPh>
    <rPh sb="3" eb="5">
      <t>イチロウ</t>
    </rPh>
    <phoneticPr fontId="8"/>
  </si>
  <si>
    <t>専任の場合○を入れる</t>
    <rPh sb="0" eb="2">
      <t>センニン</t>
    </rPh>
    <rPh sb="3" eb="5">
      <t>バアイ</t>
    </rPh>
    <rPh sb="7" eb="8">
      <t>イ</t>
    </rPh>
    <phoneticPr fontId="8"/>
  </si>
  <si>
    <t>主任技術者資格内容</t>
    <rPh sb="0" eb="2">
      <t>シュニン</t>
    </rPh>
    <rPh sb="2" eb="5">
      <t>ギジュツシャ</t>
    </rPh>
    <rPh sb="5" eb="7">
      <t>シカク</t>
    </rPh>
    <rPh sb="7" eb="9">
      <t>ナイヨウ</t>
    </rPh>
    <phoneticPr fontId="8"/>
  </si>
  <si>
    <t>1級建築施工管理技士</t>
    <rPh sb="1" eb="2">
      <t>キュウ</t>
    </rPh>
    <rPh sb="2" eb="4">
      <t>ケンチク</t>
    </rPh>
    <rPh sb="4" eb="6">
      <t>セコウ</t>
    </rPh>
    <rPh sb="6" eb="8">
      <t>カンリ</t>
    </rPh>
    <rPh sb="8" eb="10">
      <t>ギシ</t>
    </rPh>
    <phoneticPr fontId="8"/>
  </si>
  <si>
    <t>安全衛生責任者名（＝現場代理人）</t>
    <rPh sb="0" eb="2">
      <t>アンゼン</t>
    </rPh>
    <rPh sb="2" eb="4">
      <t>エイセイ</t>
    </rPh>
    <rPh sb="4" eb="7">
      <t>セキニンシャ</t>
    </rPh>
    <rPh sb="7" eb="8">
      <t>メイ</t>
    </rPh>
    <rPh sb="10" eb="12">
      <t>ゲンバ</t>
    </rPh>
    <rPh sb="12" eb="14">
      <t>ダイリ</t>
    </rPh>
    <rPh sb="14" eb="15">
      <t>ニン</t>
    </rPh>
    <phoneticPr fontId="8"/>
  </si>
  <si>
    <t>安全衛生責任者名</t>
    <rPh sb="0" eb="2">
      <t>アンゼン</t>
    </rPh>
    <rPh sb="2" eb="4">
      <t>エイセイ</t>
    </rPh>
    <rPh sb="4" eb="7">
      <t>セキニンシャ</t>
    </rPh>
    <rPh sb="7" eb="8">
      <t>メイ</t>
    </rPh>
    <phoneticPr fontId="8"/>
  </si>
  <si>
    <t>安全衛生推進者名</t>
    <rPh sb="0" eb="2">
      <t>アンゼン</t>
    </rPh>
    <rPh sb="2" eb="4">
      <t>エイセイ</t>
    </rPh>
    <rPh sb="4" eb="7">
      <t>スイシンシャ</t>
    </rPh>
    <rPh sb="7" eb="8">
      <t>メイ</t>
    </rPh>
    <phoneticPr fontId="8"/>
  </si>
  <si>
    <t>雇用管理責任者名</t>
    <rPh sb="0" eb="2">
      <t>コヨウ</t>
    </rPh>
    <rPh sb="2" eb="4">
      <t>カンリ</t>
    </rPh>
    <rPh sb="4" eb="7">
      <t>セキニンシャ</t>
    </rPh>
    <rPh sb="7" eb="8">
      <t>メイ</t>
    </rPh>
    <phoneticPr fontId="8"/>
  </si>
  <si>
    <t>1.許可業種</t>
    <rPh sb="2" eb="4">
      <t>キョカ</t>
    </rPh>
    <rPh sb="4" eb="6">
      <t>ギョウシュ</t>
    </rPh>
    <phoneticPr fontId="8"/>
  </si>
  <si>
    <t>土木・建築・大工　内装仕上・塗装　とび・土工　屋根</t>
  </si>
  <si>
    <t>建設業許可</t>
    <rPh sb="0" eb="3">
      <t>ケンセツギョウ</t>
    </rPh>
    <rPh sb="3" eb="5">
      <t>キョカ</t>
    </rPh>
    <phoneticPr fontId="8"/>
  </si>
  <si>
    <t>1.建設業許可業種</t>
    <rPh sb="2" eb="5">
      <t>ケンセツギョウ</t>
    </rPh>
    <rPh sb="5" eb="7">
      <t>キョカ</t>
    </rPh>
    <rPh sb="7" eb="9">
      <t>ギョウシュ</t>
    </rPh>
    <phoneticPr fontId="8"/>
  </si>
  <si>
    <t>建築　とび・土工</t>
    <rPh sb="0" eb="2">
      <t>ケンチク</t>
    </rPh>
    <rPh sb="6" eb="8">
      <t>ドコウ</t>
    </rPh>
    <phoneticPr fontId="8"/>
  </si>
  <si>
    <t>1.　許可種類</t>
    <rPh sb="3" eb="5">
      <t>キョカ</t>
    </rPh>
    <rPh sb="5" eb="7">
      <t>シュルイ</t>
    </rPh>
    <phoneticPr fontId="8"/>
  </si>
  <si>
    <t>知事・特定</t>
  </si>
  <si>
    <t>知事・一般</t>
    <rPh sb="0" eb="2">
      <t>チジ</t>
    </rPh>
    <rPh sb="3" eb="5">
      <t>イッパン</t>
    </rPh>
    <phoneticPr fontId="8"/>
  </si>
  <si>
    <t>知事・一般</t>
    <phoneticPr fontId="7"/>
  </si>
  <si>
    <t>1.　許可年度</t>
    <rPh sb="3" eb="5">
      <t>キョカ</t>
    </rPh>
    <rPh sb="5" eb="7">
      <t>ネンド</t>
    </rPh>
    <phoneticPr fontId="8"/>
  </si>
  <si>
    <t>1.　許可番号</t>
    <rPh sb="3" eb="5">
      <t>キョカ</t>
    </rPh>
    <rPh sb="5" eb="7">
      <t>バンゴウ</t>
    </rPh>
    <phoneticPr fontId="8"/>
  </si>
  <si>
    <t>1.許可(更新）年月日</t>
    <rPh sb="2" eb="4">
      <t>キョカ</t>
    </rPh>
    <rPh sb="5" eb="7">
      <t>コウシン</t>
    </rPh>
    <rPh sb="8" eb="11">
      <t>ネンガッピ</t>
    </rPh>
    <phoneticPr fontId="8"/>
  </si>
  <si>
    <t>1.許可(更新）年月日　和暦</t>
    <rPh sb="2" eb="4">
      <t>キョカ</t>
    </rPh>
    <rPh sb="5" eb="7">
      <t>コウシン</t>
    </rPh>
    <rPh sb="8" eb="11">
      <t>ネンガッピ</t>
    </rPh>
    <rPh sb="12" eb="14">
      <t>ワレキ</t>
    </rPh>
    <phoneticPr fontId="8"/>
  </si>
  <si>
    <t>　　年　　　月　　　日</t>
    <rPh sb="2" eb="3">
      <t>ネン</t>
    </rPh>
    <rPh sb="6" eb="7">
      <t>ツキ</t>
    </rPh>
    <rPh sb="10" eb="11">
      <t>ヒ</t>
    </rPh>
    <phoneticPr fontId="8"/>
  </si>
  <si>
    <t>2.　許可業種</t>
    <rPh sb="3" eb="5">
      <t>キョカ</t>
    </rPh>
    <rPh sb="5" eb="7">
      <t>ギョウシュ</t>
    </rPh>
    <phoneticPr fontId="8"/>
  </si>
  <si>
    <t>ﾀｲﾙ・れんが・ﾌﾞﾛｯｸ防水・建具・屋根　解体</t>
  </si>
  <si>
    <t>2.　建設業許可業種</t>
    <rPh sb="3" eb="6">
      <t>ケンセツギョウ</t>
    </rPh>
    <rPh sb="6" eb="8">
      <t>キョカ</t>
    </rPh>
    <rPh sb="8" eb="10">
      <t>ギョウシュ</t>
    </rPh>
    <phoneticPr fontId="8"/>
  </si>
  <si>
    <t>2.　許可種類</t>
    <rPh sb="3" eb="5">
      <t>キョカ</t>
    </rPh>
    <rPh sb="5" eb="7">
      <t>シュルイ</t>
    </rPh>
    <phoneticPr fontId="8"/>
  </si>
  <si>
    <t>知事・特定</t>
    <rPh sb="3" eb="5">
      <t>トクテイ</t>
    </rPh>
    <phoneticPr fontId="7"/>
  </si>
  <si>
    <t>2.　許可年度</t>
    <rPh sb="3" eb="5">
      <t>キョカ</t>
    </rPh>
    <rPh sb="5" eb="6">
      <t>ネン</t>
    </rPh>
    <rPh sb="6" eb="7">
      <t>ド</t>
    </rPh>
    <phoneticPr fontId="8"/>
  </si>
  <si>
    <t>2.　許可番号</t>
    <rPh sb="3" eb="5">
      <t>キョカ</t>
    </rPh>
    <rPh sb="5" eb="7">
      <t>バンゴウ</t>
    </rPh>
    <phoneticPr fontId="8"/>
  </si>
  <si>
    <t>2.許可(更新）年月日</t>
    <rPh sb="2" eb="4">
      <t>キョカ</t>
    </rPh>
    <rPh sb="5" eb="7">
      <t>コウシン</t>
    </rPh>
    <rPh sb="8" eb="11">
      <t>ネンガッピ</t>
    </rPh>
    <phoneticPr fontId="8"/>
  </si>
  <si>
    <t>2.許可(更新）年月日　和暦</t>
    <rPh sb="2" eb="4">
      <t>キョカ</t>
    </rPh>
    <rPh sb="5" eb="7">
      <t>コウシン</t>
    </rPh>
    <rPh sb="8" eb="11">
      <t>ネンガッピ</t>
    </rPh>
    <rPh sb="12" eb="14">
      <t>ワレキ</t>
    </rPh>
    <phoneticPr fontId="8"/>
  </si>
  <si>
    <t>　　年　　　月　　　日</t>
    <rPh sb="2" eb="3">
      <t>ネン</t>
    </rPh>
    <rPh sb="6" eb="7">
      <t>ツキ</t>
    </rPh>
    <rPh sb="10" eb="11">
      <t>ヒ</t>
    </rPh>
    <phoneticPr fontId="32"/>
  </si>
  <si>
    <t>　　年　　　月　　　日</t>
    <rPh sb="2" eb="3">
      <t>ネン</t>
    </rPh>
    <rPh sb="6" eb="7">
      <t>ツキ</t>
    </rPh>
    <rPh sb="10" eb="11">
      <t>ヒ</t>
    </rPh>
    <phoneticPr fontId="93"/>
  </si>
  <si>
    <t>　　年　　　月　　　日</t>
  </si>
  <si>
    <t>一号特定技能外国人の従事の状況</t>
    <phoneticPr fontId="8"/>
  </si>
  <si>
    <t>無</t>
    <rPh sb="0" eb="1">
      <t>ナシ</t>
    </rPh>
    <phoneticPr fontId="7"/>
  </si>
  <si>
    <t>外国人</t>
    <rPh sb="0" eb="3">
      <t>ガイコクジン</t>
    </rPh>
    <phoneticPr fontId="8"/>
  </si>
  <si>
    <t>一号特定技能外国人の従事の状況</t>
  </si>
  <si>
    <t>外国人建設就労者の従事の状況</t>
    <phoneticPr fontId="8"/>
  </si>
  <si>
    <t>外国人建設就労者の従事の状況</t>
  </si>
  <si>
    <t>外国人技能実習生の従事の状況</t>
    <phoneticPr fontId="8"/>
  </si>
  <si>
    <t>外国人技能実習生の従事の状況</t>
  </si>
  <si>
    <t>保健事業者名</t>
    <rPh sb="0" eb="2">
      <t>ホケン</t>
    </rPh>
    <rPh sb="2" eb="4">
      <t>ジギョウ</t>
    </rPh>
    <rPh sb="4" eb="5">
      <t>シャ</t>
    </rPh>
    <rPh sb="5" eb="6">
      <t>メイ</t>
    </rPh>
    <phoneticPr fontId="8"/>
  </si>
  <si>
    <t>南部建設㈱</t>
    <rPh sb="0" eb="2">
      <t>ナンブ</t>
    </rPh>
    <rPh sb="2" eb="4">
      <t>ケンセツ</t>
    </rPh>
    <phoneticPr fontId="8"/>
  </si>
  <si>
    <t>社会保険加入状況</t>
    <rPh sb="0" eb="4">
      <t>シャカイホケン</t>
    </rPh>
    <rPh sb="4" eb="6">
      <t>カニュウ</t>
    </rPh>
    <rPh sb="6" eb="8">
      <t>ジョウキョウ</t>
    </rPh>
    <phoneticPr fontId="8"/>
  </si>
  <si>
    <t>事業者名（保険加入者　事業者名）</t>
    <rPh sb="0" eb="2">
      <t>ジギョウ</t>
    </rPh>
    <rPh sb="2" eb="3">
      <t>シャ</t>
    </rPh>
    <rPh sb="3" eb="4">
      <t>メイ</t>
    </rPh>
    <rPh sb="5" eb="9">
      <t>ホケンカニュウ</t>
    </rPh>
    <rPh sb="9" eb="10">
      <t>シャ</t>
    </rPh>
    <rPh sb="11" eb="14">
      <t>ジギョウシャ</t>
    </rPh>
    <rPh sb="14" eb="15">
      <t>メイ</t>
    </rPh>
    <phoneticPr fontId="8"/>
  </si>
  <si>
    <t>大阪会社㈱</t>
    <rPh sb="0" eb="2">
      <t>オオサカ</t>
    </rPh>
    <rPh sb="2" eb="4">
      <t>カイシャ</t>
    </rPh>
    <phoneticPr fontId="8"/>
  </si>
  <si>
    <t>社会保険加入状況</t>
    <rPh sb="0" eb="4">
      <t>シャカイホケン</t>
    </rPh>
    <rPh sb="4" eb="8">
      <t>カニュウジョウキョウ</t>
    </rPh>
    <phoneticPr fontId="8"/>
  </si>
  <si>
    <t>加入</t>
    <rPh sb="0" eb="2">
      <t>カニュウ</t>
    </rPh>
    <phoneticPr fontId="9"/>
  </si>
  <si>
    <t>健康保険　加入状況</t>
    <rPh sb="0" eb="4">
      <t>ケンコウホケン</t>
    </rPh>
    <rPh sb="5" eb="9">
      <t>カニュウジョウキョウ</t>
    </rPh>
    <phoneticPr fontId="9"/>
  </si>
  <si>
    <t>加入</t>
  </si>
  <si>
    <t>厚生年金加入状況</t>
    <rPh sb="0" eb="4">
      <t>コウセイネンキン</t>
    </rPh>
    <rPh sb="4" eb="8">
      <t>カニュウジョウキョウ</t>
    </rPh>
    <phoneticPr fontId="8"/>
  </si>
  <si>
    <t>厚生年金　加入状況</t>
    <rPh sb="0" eb="4">
      <t>コウセイネンキン</t>
    </rPh>
    <rPh sb="5" eb="9">
      <t>カニュウジョウキョウ</t>
    </rPh>
    <phoneticPr fontId="9"/>
  </si>
  <si>
    <t>雇用保険加入状況</t>
    <rPh sb="0" eb="4">
      <t>コヨウホケン</t>
    </rPh>
    <rPh sb="4" eb="8">
      <t>カニュウジョウキョウ</t>
    </rPh>
    <phoneticPr fontId="8"/>
  </si>
  <si>
    <t>加入</t>
    <rPh sb="0" eb="2">
      <t>カニュウ</t>
    </rPh>
    <phoneticPr fontId="8"/>
  </si>
  <si>
    <t>雇用保険　加入状況</t>
    <rPh sb="0" eb="4">
      <t>コヨウホケン</t>
    </rPh>
    <rPh sb="5" eb="9">
      <t>カニュウジョウキョウ</t>
    </rPh>
    <phoneticPr fontId="9"/>
  </si>
  <si>
    <t>健康保険加入組合</t>
    <rPh sb="0" eb="2">
      <t>ケンコウ</t>
    </rPh>
    <rPh sb="2" eb="4">
      <t>ホケン</t>
    </rPh>
    <rPh sb="4" eb="6">
      <t>カニュウ</t>
    </rPh>
    <rPh sb="6" eb="8">
      <t>クミアイ</t>
    </rPh>
    <phoneticPr fontId="8"/>
  </si>
  <si>
    <t>協会けんぽ</t>
    <rPh sb="0" eb="2">
      <t>キョウカイ</t>
    </rPh>
    <phoneticPr fontId="8"/>
  </si>
  <si>
    <t>健康保険加入組合</t>
    <rPh sb="0" eb="2">
      <t>ケンコウ</t>
    </rPh>
    <rPh sb="2" eb="4">
      <t>ホケン</t>
    </rPh>
    <rPh sb="4" eb="6">
      <t>カニュウ</t>
    </rPh>
    <rPh sb="6" eb="8">
      <t>クミアイ</t>
    </rPh>
    <phoneticPr fontId="9"/>
  </si>
  <si>
    <t>健康保険番号</t>
    <rPh sb="0" eb="2">
      <t>ケンコウ</t>
    </rPh>
    <rPh sb="2" eb="4">
      <t>ホケン</t>
    </rPh>
    <rPh sb="4" eb="6">
      <t>バンゴウ</t>
    </rPh>
    <phoneticPr fontId="8"/>
  </si>
  <si>
    <t>健康保険：保険記号</t>
    <rPh sb="0" eb="2">
      <t>ケンコウ</t>
    </rPh>
    <rPh sb="2" eb="4">
      <t>ホケン</t>
    </rPh>
    <rPh sb="5" eb="7">
      <t>ホケン</t>
    </rPh>
    <rPh sb="7" eb="9">
      <t>キゴウ</t>
    </rPh>
    <phoneticPr fontId="9"/>
  </si>
  <si>
    <t>厚生年金番号</t>
    <rPh sb="0" eb="2">
      <t>コウセイ</t>
    </rPh>
    <rPh sb="2" eb="4">
      <t>ネンキン</t>
    </rPh>
    <rPh sb="4" eb="6">
      <t>バンゴウ</t>
    </rPh>
    <phoneticPr fontId="8"/>
  </si>
  <si>
    <t>36ナマ00545</t>
    <phoneticPr fontId="8"/>
  </si>
  <si>
    <t>厚生年金：事業所整理記号または事業所番号</t>
    <rPh sb="0" eb="2">
      <t>コウセイ</t>
    </rPh>
    <rPh sb="2" eb="4">
      <t>ネンキン</t>
    </rPh>
    <rPh sb="5" eb="10">
      <t>ジギョウショセイリ</t>
    </rPh>
    <rPh sb="10" eb="12">
      <t>キゴウ</t>
    </rPh>
    <rPh sb="15" eb="18">
      <t>ジギョウショ</t>
    </rPh>
    <rPh sb="18" eb="20">
      <t>バンゴウ</t>
    </rPh>
    <phoneticPr fontId="9"/>
  </si>
  <si>
    <t>27オ123</t>
    <phoneticPr fontId="8"/>
  </si>
  <si>
    <t>雇用【労働保険番号】</t>
    <rPh sb="0" eb="2">
      <t>コヨウ</t>
    </rPh>
    <rPh sb="3" eb="5">
      <t>ロウドウ</t>
    </rPh>
    <rPh sb="5" eb="7">
      <t>ホケン</t>
    </rPh>
    <rPh sb="7" eb="9">
      <t>バンゴウ</t>
    </rPh>
    <phoneticPr fontId="8"/>
  </si>
  <si>
    <t>27304941662-010</t>
    <phoneticPr fontId="8"/>
  </si>
  <si>
    <t>雇用保険番号：14桁【労働保険番号】</t>
    <rPh sb="0" eb="2">
      <t>コヨウ</t>
    </rPh>
    <rPh sb="2" eb="4">
      <t>ホケン</t>
    </rPh>
    <rPh sb="4" eb="6">
      <t>バンゴウ</t>
    </rPh>
    <rPh sb="9" eb="10">
      <t>ケタ</t>
    </rPh>
    <rPh sb="11" eb="13">
      <t>ロウドウ</t>
    </rPh>
    <rPh sb="13" eb="15">
      <t>ホケン</t>
    </rPh>
    <rPh sb="15" eb="17">
      <t>バンゴウ</t>
    </rPh>
    <phoneticPr fontId="9"/>
  </si>
  <si>
    <t>27345123456-123</t>
    <phoneticPr fontId="8"/>
  </si>
  <si>
    <t>雇用保険番号</t>
    <rPh sb="0" eb="2">
      <t>コヨウ</t>
    </rPh>
    <rPh sb="2" eb="4">
      <t>ホケン</t>
    </rPh>
    <rPh sb="4" eb="6">
      <t>バンゴウ</t>
    </rPh>
    <phoneticPr fontId="8"/>
  </si>
  <si>
    <t>2704-075851-3</t>
  </si>
  <si>
    <t>雇用保険番号：11桁　ハローワーク管轄</t>
    <rPh sb="0" eb="2">
      <t>コヨウ</t>
    </rPh>
    <rPh sb="2" eb="4">
      <t>ホケン</t>
    </rPh>
    <rPh sb="4" eb="6">
      <t>バンゴウ</t>
    </rPh>
    <rPh sb="9" eb="10">
      <t>ケタ</t>
    </rPh>
    <phoneticPr fontId="9"/>
  </si>
  <si>
    <t>2701-075551-3</t>
    <phoneticPr fontId="8"/>
  </si>
  <si>
    <t>●キャリアアップシステム 事業者ID</t>
    <rPh sb="1" eb="4">
      <t>ジギョウシャ</t>
    </rPh>
    <phoneticPr fontId="7"/>
  </si>
  <si>
    <t>●</t>
    <phoneticPr fontId="8"/>
  </si>
  <si>
    <t>キャリアアップシステム 事業者ID</t>
    <rPh sb="12" eb="15">
      <t>ジギョウシャ</t>
    </rPh>
    <phoneticPr fontId="8"/>
  </si>
  <si>
    <t>●キャリアアップシステム 現場ID</t>
    <rPh sb="13" eb="15">
      <t>ゲンバ</t>
    </rPh>
    <phoneticPr fontId="7"/>
  </si>
  <si>
    <t>5.編成表・施工体系図　添付用編集</t>
    <rPh sb="2" eb="4">
      <t>ヘンセイ</t>
    </rPh>
    <rPh sb="6" eb="8">
      <t>セコウ</t>
    </rPh>
    <rPh sb="8" eb="11">
      <t>タイケイズ</t>
    </rPh>
    <rPh sb="12" eb="14">
      <t>テンプ</t>
    </rPh>
    <rPh sb="14" eb="15">
      <t>ヨウ</t>
    </rPh>
    <rPh sb="15" eb="17">
      <t>ヘンシュウ</t>
    </rPh>
    <phoneticPr fontId="8"/>
  </si>
  <si>
    <t>データをコピ-し、【値を貼付け】</t>
    <rPh sb="10" eb="11">
      <t>アタイ</t>
    </rPh>
    <rPh sb="12" eb="14">
      <t>ハリツ</t>
    </rPh>
    <phoneticPr fontId="8"/>
  </si>
  <si>
    <t>「再下請負通知書</t>
    <rPh sb="1" eb="2">
      <t>サイ</t>
    </rPh>
    <rPh sb="2" eb="3">
      <t>シタ</t>
    </rPh>
    <rPh sb="3" eb="5">
      <t>ウケオイ</t>
    </rPh>
    <rPh sb="5" eb="8">
      <t>ツウチショ</t>
    </rPh>
    <phoneticPr fontId="8"/>
  </si>
  <si>
    <t>事業者ID</t>
    <phoneticPr fontId="7"/>
  </si>
  <si>
    <t>１次請負業者→２次下請負業者 3業者まで登録できる書式です</t>
    <rPh sb="1" eb="2">
      <t>ジ</t>
    </rPh>
    <rPh sb="2" eb="4">
      <t>ウケオイ</t>
    </rPh>
    <rPh sb="4" eb="6">
      <t>ギョウシャ</t>
    </rPh>
    <rPh sb="8" eb="9">
      <t>ジ</t>
    </rPh>
    <rPh sb="9" eb="10">
      <t>シタ</t>
    </rPh>
    <rPh sb="10" eb="12">
      <t>ウケオイ</t>
    </rPh>
    <rPh sb="12" eb="14">
      <t>ギョウシャ</t>
    </rPh>
    <rPh sb="16" eb="18">
      <t>ギョウシャ</t>
    </rPh>
    <rPh sb="20" eb="22">
      <t>トウロク</t>
    </rPh>
    <rPh sb="25" eb="27">
      <t>ショシキ</t>
    </rPh>
    <phoneticPr fontId="8"/>
  </si>
  <si>
    <t>代表者名</t>
    <rPh sb="0" eb="3">
      <t>ダイヒョウシャ</t>
    </rPh>
    <rPh sb="3" eb="4">
      <t>メイ</t>
    </rPh>
    <phoneticPr fontId="7"/>
  </si>
  <si>
    <t>建設業許可番号</t>
    <rPh sb="0" eb="3">
      <t>ケンセツギョウ</t>
    </rPh>
    <rPh sb="3" eb="5">
      <t>キョカ</t>
    </rPh>
    <rPh sb="5" eb="7">
      <t>バンゴウ</t>
    </rPh>
    <phoneticPr fontId="7"/>
  </si>
  <si>
    <t>工事内容</t>
    <rPh sb="0" eb="4">
      <t>コウジナイヨウ</t>
    </rPh>
    <phoneticPr fontId="7"/>
  </si>
  <si>
    <t>安全衛生責任者</t>
    <rPh sb="0" eb="2">
      <t>アンゼン</t>
    </rPh>
    <rPh sb="2" eb="4">
      <t>エイセイ</t>
    </rPh>
    <rPh sb="4" eb="7">
      <t>セキニンシャ</t>
    </rPh>
    <phoneticPr fontId="7"/>
  </si>
  <si>
    <t>主任技術者</t>
    <rPh sb="0" eb="2">
      <t>シュニン</t>
    </rPh>
    <rPh sb="2" eb="5">
      <t>ギジュツシャ</t>
    </rPh>
    <phoneticPr fontId="7"/>
  </si>
  <si>
    <t>特定専門工事の該当</t>
    <rPh sb="0" eb="2">
      <t>トクテイ</t>
    </rPh>
    <rPh sb="2" eb="4">
      <t>センモン</t>
    </rPh>
    <rPh sb="4" eb="6">
      <t>コウジ</t>
    </rPh>
    <rPh sb="7" eb="9">
      <t>ガイトウ</t>
    </rPh>
    <phoneticPr fontId="7"/>
  </si>
  <si>
    <t>無</t>
    <rPh sb="0" eb="1">
      <t>ナ</t>
    </rPh>
    <phoneticPr fontId="7"/>
  </si>
  <si>
    <t>担当工種</t>
    <rPh sb="2" eb="4">
      <t>コウシュ</t>
    </rPh>
    <phoneticPr fontId="8"/>
  </si>
  <si>
    <t>工期（完成日）　　</t>
    <rPh sb="0" eb="2">
      <t>コウキ</t>
    </rPh>
    <rPh sb="3" eb="5">
      <t>カンセイ</t>
    </rPh>
    <rPh sb="5" eb="6">
      <t>ヒ</t>
    </rPh>
    <phoneticPr fontId="7"/>
  </si>
  <si>
    <t>横長の入力画面です。漏れの内容入力お願いします。</t>
    <rPh sb="0" eb="1">
      <t>ヨコ</t>
    </rPh>
    <rPh sb="3" eb="5">
      <t>ニュウリョク</t>
    </rPh>
    <rPh sb="5" eb="7">
      <t>ガメン</t>
    </rPh>
    <rPh sb="10" eb="11">
      <t>モ</t>
    </rPh>
    <rPh sb="13" eb="15">
      <t>ナイヨウ</t>
    </rPh>
    <rPh sb="15" eb="17">
      <t>ニュウリョク</t>
    </rPh>
    <rPh sb="18" eb="19">
      <t>ネガ</t>
    </rPh>
    <phoneticPr fontId="38"/>
  </si>
  <si>
    <t>記入例</t>
    <rPh sb="0" eb="3">
      <t>キニュウレイ</t>
    </rPh>
    <phoneticPr fontId="38"/>
  </si>
  <si>
    <t>3.名簿：左端に№を入力するとデータ反映します。</t>
    <rPh sb="2" eb="4">
      <t>メイボ</t>
    </rPh>
    <rPh sb="5" eb="6">
      <t>ヒダリ</t>
    </rPh>
    <rPh sb="6" eb="7">
      <t>ハシ</t>
    </rPh>
    <rPh sb="10" eb="12">
      <t>ニュウリョク</t>
    </rPh>
    <rPh sb="18" eb="20">
      <t>ハンエイ</t>
    </rPh>
    <phoneticPr fontId="38"/>
  </si>
  <si>
    <t>※作業員名簿の個人情報取り扱いについて</t>
    <rPh sb="1" eb="6">
      <t>サギョウインメイボ</t>
    </rPh>
    <rPh sb="7" eb="11">
      <t>コジンジョウホウ</t>
    </rPh>
    <rPh sb="11" eb="12">
      <t>ト</t>
    </rPh>
    <rPh sb="13" eb="14">
      <t>アツカ</t>
    </rPh>
    <phoneticPr fontId="38"/>
  </si>
  <si>
    <t>組合保険名</t>
    <rPh sb="0" eb="2">
      <t>くみあい</t>
    </rPh>
    <rPh sb="2" eb="4">
      <t>ほけん</t>
    </rPh>
    <rPh sb="4" eb="5">
      <t>めい</t>
    </rPh>
    <phoneticPr fontId="40" type="Hiragana" alignment="center"/>
  </si>
  <si>
    <t>現場ID</t>
    <rPh sb="0" eb="2">
      <t>ゲンバ</t>
    </rPh>
    <phoneticPr fontId="33"/>
  </si>
  <si>
    <t>安全衛生管理および労災が発生したときの緊急連絡や対応などのために、現場での保管が必須の書類となっています。</t>
    <rPh sb="33" eb="35">
      <t>ゲンバ</t>
    </rPh>
    <rPh sb="37" eb="39">
      <t>ホカン</t>
    </rPh>
    <rPh sb="40" eb="42">
      <t>ヒッス</t>
    </rPh>
    <phoneticPr fontId="38"/>
  </si>
  <si>
    <t>協会けんぽ</t>
    <rPh sb="0" eb="2">
      <t>きょうかい</t>
    </rPh>
    <phoneticPr fontId="40" type="Hiragana" alignment="center"/>
  </si>
  <si>
    <t>厚生年金</t>
    <rPh sb="0" eb="2">
      <t>こうせい</t>
    </rPh>
    <rPh sb="2" eb="4">
      <t>ねんきん</t>
    </rPh>
    <phoneticPr fontId="40" type="Hiragana" alignment="center"/>
  </si>
  <si>
    <t>事業所の名称</t>
    <rPh sb="0" eb="1">
      <t>コト</t>
    </rPh>
    <rPh sb="1" eb="2">
      <t>ギョウ</t>
    </rPh>
    <rPh sb="2" eb="3">
      <t>ショ</t>
    </rPh>
    <rPh sb="4" eb="5">
      <t>ナ</t>
    </rPh>
    <rPh sb="5" eb="6">
      <t>ショウ</t>
    </rPh>
    <phoneticPr fontId="33"/>
  </si>
  <si>
    <t>弊社「作業員名簿」には、個人の住所・緊急連絡先は電話番号のみ印刷とし、住所はデータで提出の形式としております。</t>
    <rPh sb="0" eb="2">
      <t>ヘイシャ</t>
    </rPh>
    <rPh sb="3" eb="8">
      <t>サギョウインメイボ</t>
    </rPh>
    <rPh sb="12" eb="14">
      <t>コジン</t>
    </rPh>
    <rPh sb="15" eb="17">
      <t>ジュウショ</t>
    </rPh>
    <rPh sb="18" eb="20">
      <t>キンキュウ</t>
    </rPh>
    <rPh sb="20" eb="23">
      <t>レンラクサキ</t>
    </rPh>
    <rPh sb="24" eb="28">
      <t>デンワバンゴウ</t>
    </rPh>
    <rPh sb="30" eb="32">
      <t>インサツ</t>
    </rPh>
    <rPh sb="35" eb="37">
      <t>ジュウショ</t>
    </rPh>
    <rPh sb="42" eb="44">
      <t>テイシュツ</t>
    </rPh>
    <rPh sb="45" eb="47">
      <t>ケイシキ</t>
    </rPh>
    <phoneticPr fontId="38"/>
  </si>
  <si>
    <t>国民健康保険</t>
    <rPh sb="0" eb="2">
      <t>こくみん</t>
    </rPh>
    <rPh sb="2" eb="4">
      <t>けんこう</t>
    </rPh>
    <rPh sb="4" eb="6">
      <t>ほけん</t>
    </rPh>
    <phoneticPr fontId="40" type="Hiragana" alignment="center"/>
  </si>
  <si>
    <t>国民年金</t>
    <rPh sb="0" eb="2">
      <t>こくみん</t>
    </rPh>
    <rPh sb="2" eb="4">
      <t>ねんきん</t>
    </rPh>
    <phoneticPr fontId="40" type="Hiragana" alignment="center"/>
  </si>
  <si>
    <t>加入</t>
    <rPh sb="0" eb="2">
      <t>カニュウ</t>
    </rPh>
    <phoneticPr fontId="39"/>
  </si>
  <si>
    <t>所  長  名</t>
    <phoneticPr fontId="33"/>
  </si>
  <si>
    <t>※従来の住所表記のある書式で提出でも結構です。</t>
    <rPh sb="1" eb="3">
      <t>ジュウライ</t>
    </rPh>
    <rPh sb="4" eb="8">
      <t>ジュウショヒョウキ</t>
    </rPh>
    <rPh sb="11" eb="13">
      <t>ショシキ</t>
    </rPh>
    <rPh sb="14" eb="16">
      <t>テイシュツ</t>
    </rPh>
    <rPh sb="18" eb="20">
      <t>ケッコウ</t>
    </rPh>
    <phoneticPr fontId="38"/>
  </si>
  <si>
    <t>建設国保</t>
    <rPh sb="0" eb="2">
      <t>けんせつ</t>
    </rPh>
    <rPh sb="2" eb="4">
      <t>こくほ</t>
    </rPh>
    <phoneticPr fontId="40" type="Hiragana" alignment="center"/>
  </si>
  <si>
    <t>受給者</t>
    <rPh sb="0" eb="3">
      <t>じゅきゅうしゃ</t>
    </rPh>
    <phoneticPr fontId="40" type="Hiragana" alignment="center"/>
  </si>
  <si>
    <t>摘要除外</t>
    <rPh sb="0" eb="2">
      <t>テキヨウ</t>
    </rPh>
    <rPh sb="2" eb="4">
      <t>ジョガイ</t>
    </rPh>
    <phoneticPr fontId="39"/>
  </si>
  <si>
    <t>作成日（仮計算用）</t>
    <rPh sb="0" eb="3">
      <t>サクセイビ</t>
    </rPh>
    <rPh sb="4" eb="5">
      <t>カリ</t>
    </rPh>
    <rPh sb="5" eb="8">
      <t>ケイサンヨウ</t>
    </rPh>
    <phoneticPr fontId="33"/>
  </si>
  <si>
    <t>未加入</t>
    <rPh sb="0" eb="3">
      <t>みかにゅう</t>
    </rPh>
    <phoneticPr fontId="40" type="Hiragana" alignment="center"/>
  </si>
  <si>
    <t>下4桁</t>
    <phoneticPr fontId="39"/>
  </si>
  <si>
    <t>未加入</t>
    <rPh sb="0" eb="3">
      <t>ミカニュウ</t>
    </rPh>
    <phoneticPr fontId="39"/>
  </si>
  <si>
    <t>有・無</t>
    <rPh sb="0" eb="1">
      <t>アリ</t>
    </rPh>
    <rPh sb="2" eb="3">
      <t>ナ</t>
    </rPh>
    <phoneticPr fontId="38"/>
  </si>
  <si>
    <t>作成日を基準に年数・年齢＝自動計算の数式</t>
    <rPh sb="0" eb="2">
      <t>サクセイ</t>
    </rPh>
    <rPh sb="2" eb="3">
      <t>ヒ</t>
    </rPh>
    <rPh sb="4" eb="6">
      <t>キジュン</t>
    </rPh>
    <rPh sb="7" eb="9">
      <t>ネンスウ</t>
    </rPh>
    <rPh sb="10" eb="12">
      <t>ネンレイ</t>
    </rPh>
    <rPh sb="13" eb="15">
      <t>ジドウ</t>
    </rPh>
    <rPh sb="15" eb="17">
      <t>ケイサン</t>
    </rPh>
    <rPh sb="18" eb="20">
      <t>スウシキ</t>
    </rPh>
    <phoneticPr fontId="39"/>
  </si>
  <si>
    <t>※65歳以上は高齢者届が必要</t>
    <rPh sb="3" eb="4">
      <t>サイ</t>
    </rPh>
    <rPh sb="4" eb="6">
      <t>イジョウ</t>
    </rPh>
    <rPh sb="7" eb="9">
      <t>コウレイ</t>
    </rPh>
    <rPh sb="9" eb="10">
      <t>シャ</t>
    </rPh>
    <rPh sb="10" eb="11">
      <t>トドケ</t>
    </rPh>
    <rPh sb="12" eb="14">
      <t>ヒツヨウ</t>
    </rPh>
    <phoneticPr fontId="39"/>
  </si>
  <si>
    <t>↓</t>
    <phoneticPr fontId="38"/>
  </si>
  <si>
    <t>名簿№</t>
    <rPh sb="0" eb="2">
      <t>メイボ</t>
    </rPh>
    <phoneticPr fontId="38"/>
  </si>
  <si>
    <t>会社名</t>
    <rPh sb="0" eb="3">
      <t>カイシャメイ</t>
    </rPh>
    <phoneticPr fontId="39"/>
  </si>
  <si>
    <t>氏　名</t>
    <rPh sb="0" eb="1">
      <t>シ</t>
    </rPh>
    <rPh sb="2" eb="3">
      <t>メイ</t>
    </rPh>
    <phoneticPr fontId="33"/>
  </si>
  <si>
    <t>ふりがな</t>
    <phoneticPr fontId="33"/>
  </si>
  <si>
    <t>職種</t>
    <rPh sb="0" eb="2">
      <t>ショクシュ</t>
    </rPh>
    <phoneticPr fontId="39"/>
  </si>
  <si>
    <t>雇用
年月日</t>
    <rPh sb="0" eb="2">
      <t>コヨウ</t>
    </rPh>
    <rPh sb="3" eb="6">
      <t>ネンガッピ</t>
    </rPh>
    <phoneticPr fontId="33"/>
  </si>
  <si>
    <t>前経
験年</t>
    <rPh sb="0" eb="1">
      <t>ゼン</t>
    </rPh>
    <rPh sb="1" eb="2">
      <t>キョウ</t>
    </rPh>
    <rPh sb="3" eb="4">
      <t>ケン</t>
    </rPh>
    <rPh sb="4" eb="5">
      <t>ドシ</t>
    </rPh>
    <phoneticPr fontId="39"/>
  </si>
  <si>
    <t>経験年数計算</t>
    <rPh sb="0" eb="2">
      <t>ケイケン</t>
    </rPh>
    <rPh sb="2" eb="4">
      <t>ネンスウ</t>
    </rPh>
    <rPh sb="4" eb="6">
      <t>ケイサン</t>
    </rPh>
    <phoneticPr fontId="33"/>
  </si>
  <si>
    <t>生年月日</t>
    <rPh sb="0" eb="2">
      <t>セイネン</t>
    </rPh>
    <rPh sb="2" eb="4">
      <t>ガッピ</t>
    </rPh>
    <phoneticPr fontId="33"/>
  </si>
  <si>
    <t>年齢
計算</t>
    <rPh sb="0" eb="2">
      <t>ネンレイ</t>
    </rPh>
    <rPh sb="3" eb="5">
      <t>ケイサン</t>
    </rPh>
    <phoneticPr fontId="33"/>
  </si>
  <si>
    <t>住所〒</t>
    <rPh sb="0" eb="1">
      <t>スミ</t>
    </rPh>
    <rPh sb="1" eb="2">
      <t>ショ</t>
    </rPh>
    <phoneticPr fontId="33"/>
  </si>
  <si>
    <t>住　　　所</t>
    <rPh sb="0" eb="1">
      <t>スミ</t>
    </rPh>
    <rPh sb="4" eb="5">
      <t>ショ</t>
    </rPh>
    <phoneticPr fontId="33"/>
  </si>
  <si>
    <t>ＴＥＬ
個人の携帯番号</t>
    <rPh sb="4" eb="6">
      <t>コジン</t>
    </rPh>
    <rPh sb="7" eb="11">
      <t>ケイタイバンゴウ</t>
    </rPh>
    <phoneticPr fontId="33"/>
  </si>
  <si>
    <t>緊急連絡先住所</t>
    <rPh sb="0" eb="2">
      <t>キンキュウ</t>
    </rPh>
    <rPh sb="2" eb="5">
      <t>レンラクサキ</t>
    </rPh>
    <rPh sb="5" eb="7">
      <t>ジュウショ</t>
    </rPh>
    <phoneticPr fontId="33"/>
  </si>
  <si>
    <t>緊急連絡ＴＥＬ
自宅電話または
家族の携帯番号</t>
    <rPh sb="8" eb="10">
      <t>ジタク</t>
    </rPh>
    <rPh sb="10" eb="12">
      <t>デンワ</t>
    </rPh>
    <rPh sb="16" eb="18">
      <t>カゾク</t>
    </rPh>
    <rPh sb="19" eb="21">
      <t>ケイタイ</t>
    </rPh>
    <rPh sb="21" eb="23">
      <t>バンゴウ</t>
    </rPh>
    <phoneticPr fontId="33"/>
  </si>
  <si>
    <t>緊急連絡者氏名</t>
    <rPh sb="0" eb="2">
      <t>キンキュウ</t>
    </rPh>
    <rPh sb="2" eb="4">
      <t>レンラク</t>
    </rPh>
    <rPh sb="4" eb="5">
      <t>シャ</t>
    </rPh>
    <rPh sb="5" eb="7">
      <t>シメイ</t>
    </rPh>
    <phoneticPr fontId="33"/>
  </si>
  <si>
    <t>連絡先
続柄</t>
    <rPh sb="2" eb="3">
      <t>サキ</t>
    </rPh>
    <rPh sb="4" eb="5">
      <t>ゾク</t>
    </rPh>
    <rPh sb="5" eb="6">
      <t>エ</t>
    </rPh>
    <phoneticPr fontId="33"/>
  </si>
  <si>
    <t>最近の
健康診断日</t>
    <rPh sb="0" eb="2">
      <t>サイキン</t>
    </rPh>
    <rPh sb="4" eb="6">
      <t>ケンコウ</t>
    </rPh>
    <rPh sb="6" eb="8">
      <t>シンダン</t>
    </rPh>
    <rPh sb="8" eb="9">
      <t>ビ</t>
    </rPh>
    <phoneticPr fontId="33"/>
  </si>
  <si>
    <t>血圧
高</t>
    <rPh sb="0" eb="1">
      <t>チ</t>
    </rPh>
    <rPh sb="1" eb="2">
      <t>アツ</t>
    </rPh>
    <rPh sb="3" eb="4">
      <t>コウ</t>
    </rPh>
    <phoneticPr fontId="33"/>
  </si>
  <si>
    <t>血圧
低</t>
    <rPh sb="0" eb="1">
      <t>チ</t>
    </rPh>
    <rPh sb="1" eb="2">
      <t>アツ</t>
    </rPh>
    <rPh sb="3" eb="4">
      <t>ヒク</t>
    </rPh>
    <phoneticPr fontId="33"/>
  </si>
  <si>
    <t>血液
型</t>
    <rPh sb="0" eb="2">
      <t>ケツエキ</t>
    </rPh>
    <rPh sb="3" eb="4">
      <t>カタ</t>
    </rPh>
    <phoneticPr fontId="33"/>
  </si>
  <si>
    <t>健康保険</t>
    <rPh sb="0" eb="2">
      <t>ケンコウ</t>
    </rPh>
    <rPh sb="2" eb="4">
      <t>ホケン</t>
    </rPh>
    <phoneticPr fontId="33"/>
  </si>
  <si>
    <t>健康
保険
№４桁</t>
    <rPh sb="0" eb="2">
      <t>ケンコウ</t>
    </rPh>
    <rPh sb="3" eb="5">
      <t>ホケン</t>
    </rPh>
    <rPh sb="8" eb="9">
      <t>ケタ</t>
    </rPh>
    <phoneticPr fontId="33"/>
  </si>
  <si>
    <t>年金保険</t>
    <rPh sb="0" eb="2">
      <t>ネンキン</t>
    </rPh>
    <rPh sb="2" eb="4">
      <t>ホケン</t>
    </rPh>
    <phoneticPr fontId="33"/>
  </si>
  <si>
    <t>雇用保険</t>
    <rPh sb="0" eb="2">
      <t>コヨウ</t>
    </rPh>
    <rPh sb="2" eb="4">
      <t>ホケン</t>
    </rPh>
    <phoneticPr fontId="33"/>
  </si>
  <si>
    <t>雇用保険№</t>
    <rPh sb="0" eb="2">
      <t>コヨウ</t>
    </rPh>
    <rPh sb="2" eb="4">
      <t>ホケン</t>
    </rPh>
    <phoneticPr fontId="33"/>
  </si>
  <si>
    <t>雇入・職長・特別教育</t>
    <rPh sb="0" eb="2">
      <t>ヤトイイ</t>
    </rPh>
    <rPh sb="3" eb="5">
      <t>ショクチョウ</t>
    </rPh>
    <rPh sb="6" eb="8">
      <t>トクベツ</t>
    </rPh>
    <rPh sb="8" eb="10">
      <t>キョウイク</t>
    </rPh>
    <phoneticPr fontId="33"/>
  </si>
  <si>
    <t>技能講習</t>
    <rPh sb="0" eb="2">
      <t>ギノウ</t>
    </rPh>
    <rPh sb="2" eb="4">
      <t>コウシュウ</t>
    </rPh>
    <phoneticPr fontId="33"/>
  </si>
  <si>
    <t>免許・資格</t>
    <rPh sb="0" eb="2">
      <t>メンキョ</t>
    </rPh>
    <rPh sb="3" eb="5">
      <t>シカク</t>
    </rPh>
    <phoneticPr fontId="33"/>
  </si>
  <si>
    <t>事業者ID</t>
    <rPh sb="0" eb="3">
      <t>ジギョウシャ</t>
    </rPh>
    <phoneticPr fontId="38"/>
  </si>
  <si>
    <t>技能者ID</t>
    <rPh sb="0" eb="3">
      <t>ギノウシャ</t>
    </rPh>
    <phoneticPr fontId="38"/>
  </si>
  <si>
    <t>特殊健康診断日</t>
    <phoneticPr fontId="38"/>
  </si>
  <si>
    <t>特殊健康診断種類</t>
    <rPh sb="6" eb="8">
      <t>シュルイ</t>
    </rPh>
    <phoneticPr fontId="38"/>
  </si>
  <si>
    <t>建設業退職金共済</t>
    <phoneticPr fontId="38"/>
  </si>
  <si>
    <t>中小企業退職金共済</t>
    <phoneticPr fontId="38"/>
  </si>
  <si>
    <t>技能
レベル</t>
    <rPh sb="0" eb="2">
      <t>ギノウ</t>
    </rPh>
    <phoneticPr fontId="38"/>
  </si>
  <si>
    <t>在留
資格</t>
    <rPh sb="0" eb="2">
      <t>ザイリュウ</t>
    </rPh>
    <rPh sb="3" eb="5">
      <t>シカク</t>
    </rPh>
    <phoneticPr fontId="38"/>
  </si>
  <si>
    <t>見本</t>
    <rPh sb="0" eb="2">
      <t>ミホン</t>
    </rPh>
    <phoneticPr fontId="38"/>
  </si>
  <si>
    <t>たなか　たろう</t>
    <phoneticPr fontId="38"/>
  </si>
  <si>
    <t>大工</t>
    <rPh sb="0" eb="2">
      <t>ダイク</t>
    </rPh>
    <phoneticPr fontId="38"/>
  </si>
  <si>
    <t>555-0001</t>
    <phoneticPr fontId="38"/>
  </si>
  <si>
    <t>大阪府大阪市西淀川区佃1-1-1</t>
    <rPh sb="0" eb="11">
      <t>５５５－０００１</t>
    </rPh>
    <phoneticPr fontId="38"/>
  </si>
  <si>
    <t>090-9999-9999</t>
    <phoneticPr fontId="38"/>
  </si>
  <si>
    <t>同上</t>
    <rPh sb="0" eb="2">
      <t>ドウジョウ</t>
    </rPh>
    <phoneticPr fontId="38"/>
  </si>
  <si>
    <t>06-6552-0001</t>
    <phoneticPr fontId="38"/>
  </si>
  <si>
    <t>田中　花子</t>
    <rPh sb="0" eb="2">
      <t>タナカ</t>
    </rPh>
    <rPh sb="3" eb="5">
      <t>ハナコ</t>
    </rPh>
    <phoneticPr fontId="38"/>
  </si>
  <si>
    <t>配偶者</t>
    <rPh sb="0" eb="3">
      <t>ハイグウシャ</t>
    </rPh>
    <phoneticPr fontId="38"/>
  </si>
  <si>
    <t>Ａ</t>
    <phoneticPr fontId="38"/>
  </si>
  <si>
    <t>職長</t>
    <rPh sb="0" eb="2">
      <t>ショクチョウ</t>
    </rPh>
    <phoneticPr fontId="38"/>
  </si>
  <si>
    <t>玉掛け</t>
    <rPh sb="0" eb="1">
      <t>タマ</t>
    </rPh>
    <rPh sb="1" eb="2">
      <t>カ</t>
    </rPh>
    <phoneticPr fontId="38"/>
  </si>
  <si>
    <t>１級建築施工管理技士</t>
    <rPh sb="1" eb="2">
      <t>キュウ</t>
    </rPh>
    <rPh sb="2" eb="4">
      <t>ケンチク</t>
    </rPh>
    <rPh sb="4" eb="6">
      <t>セコウ</t>
    </rPh>
    <rPh sb="6" eb="8">
      <t>カンリ</t>
    </rPh>
    <rPh sb="8" eb="10">
      <t>ギシ</t>
    </rPh>
    <phoneticPr fontId="38"/>
  </si>
  <si>
    <t>123AA456789101112</t>
    <phoneticPr fontId="38"/>
  </si>
  <si>
    <t>　　年　　月　　日</t>
    <rPh sb="2" eb="3">
      <t>ネン</t>
    </rPh>
    <rPh sb="5" eb="6">
      <t>ツキ</t>
    </rPh>
    <rPh sb="8" eb="9">
      <t>ヒ</t>
    </rPh>
    <phoneticPr fontId="38"/>
  </si>
  <si>
    <t>有機溶剤</t>
    <rPh sb="0" eb="2">
      <t>ユウキ</t>
    </rPh>
    <rPh sb="2" eb="4">
      <t>ヨウザイ</t>
    </rPh>
    <phoneticPr fontId="38"/>
  </si>
  <si>
    <t>無</t>
  </si>
  <si>
    <t>　　年　　月　　日</t>
    <rPh sb="2" eb="3">
      <t>ネン</t>
    </rPh>
    <rPh sb="5" eb="6">
      <t>ツキ</t>
    </rPh>
    <rPh sb="8" eb="9">
      <t>ヒ</t>
    </rPh>
    <phoneticPr fontId="40"/>
  </si>
  <si>
    <t>■ 安 全 書 類　一 覧 表</t>
    <rPh sb="2" eb="3">
      <t>アン</t>
    </rPh>
    <rPh sb="4" eb="5">
      <t>ゼン</t>
    </rPh>
    <rPh sb="6" eb="7">
      <t>ショ</t>
    </rPh>
    <rPh sb="8" eb="9">
      <t>タグイ</t>
    </rPh>
    <rPh sb="10" eb="11">
      <t>イチ</t>
    </rPh>
    <rPh sb="12" eb="13">
      <t>ラン</t>
    </rPh>
    <rPh sb="14" eb="15">
      <t>ヒョウ</t>
    </rPh>
    <phoneticPr fontId="38"/>
  </si>
  <si>
    <t>工事名称：</t>
    <rPh sb="0" eb="1">
      <t>コウ</t>
    </rPh>
    <rPh sb="1" eb="2">
      <t>コト</t>
    </rPh>
    <rPh sb="2" eb="3">
      <t>ナ</t>
    </rPh>
    <rPh sb="3" eb="4">
      <t>ショウ</t>
    </rPh>
    <phoneticPr fontId="38"/>
  </si>
  <si>
    <t>１次業者名（書類取りまとめ提出業者）：</t>
    <rPh sb="1" eb="2">
      <t>ジ</t>
    </rPh>
    <rPh sb="2" eb="4">
      <t>ギョウシャ</t>
    </rPh>
    <rPh sb="4" eb="5">
      <t>メイ</t>
    </rPh>
    <rPh sb="6" eb="8">
      <t>ショルイ</t>
    </rPh>
    <rPh sb="8" eb="9">
      <t>ト</t>
    </rPh>
    <rPh sb="13" eb="15">
      <t>テイシュツ</t>
    </rPh>
    <rPh sb="15" eb="17">
      <t>ギョウシャ</t>
    </rPh>
    <phoneticPr fontId="38"/>
  </si>
  <si>
    <t>※書類提出　確認用</t>
    <rPh sb="1" eb="3">
      <t>ショルイ</t>
    </rPh>
    <rPh sb="3" eb="5">
      <t>テイシュツ</t>
    </rPh>
    <rPh sb="6" eb="9">
      <t>カクニンヨウ</t>
    </rPh>
    <phoneticPr fontId="38"/>
  </si>
  <si>
    <t>提出</t>
    <rPh sb="0" eb="2">
      <t>テイシュツ</t>
    </rPh>
    <phoneticPr fontId="38"/>
  </si>
  <si>
    <t>✓</t>
    <phoneticPr fontId="38"/>
  </si>
  <si>
    <t>書類
ｻｲｽﾞ</t>
    <rPh sb="0" eb="2">
      <t>ショルイ</t>
    </rPh>
    <phoneticPr fontId="38"/>
  </si>
  <si>
    <t>作　成　書　類　名</t>
    <rPh sb="0" eb="1">
      <t>サク</t>
    </rPh>
    <rPh sb="2" eb="3">
      <t>シゲル</t>
    </rPh>
    <rPh sb="4" eb="5">
      <t>ショ</t>
    </rPh>
    <rPh sb="6" eb="7">
      <t>タグイ</t>
    </rPh>
    <rPh sb="8" eb="9">
      <t>メイ</t>
    </rPh>
    <phoneticPr fontId="38"/>
  </si>
  <si>
    <t>添付書類（書類の写しを添付）</t>
    <rPh sb="0" eb="2">
      <t>テンプ</t>
    </rPh>
    <rPh sb="2" eb="4">
      <t>ショルイ</t>
    </rPh>
    <rPh sb="5" eb="7">
      <t>ショルイ</t>
    </rPh>
    <rPh sb="8" eb="9">
      <t>ウツ</t>
    </rPh>
    <rPh sb="11" eb="13">
      <t>テンプ</t>
    </rPh>
    <phoneticPr fontId="38"/>
  </si>
  <si>
    <t>注　意　事　項</t>
    <rPh sb="4" eb="5">
      <t>コト</t>
    </rPh>
    <rPh sb="6" eb="7">
      <t>コウ</t>
    </rPh>
    <phoneticPr fontId="38"/>
  </si>
  <si>
    <t>事前提出</t>
    <rPh sb="0" eb="2">
      <t>ジゼン</t>
    </rPh>
    <rPh sb="1" eb="2">
      <t>コウジ</t>
    </rPh>
    <rPh sb="2" eb="4">
      <t>テイシュツ</t>
    </rPh>
    <phoneticPr fontId="38"/>
  </si>
  <si>
    <t>1.施工</t>
    <rPh sb="2" eb="4">
      <t>セコウ</t>
    </rPh>
    <phoneticPr fontId="38"/>
  </si>
  <si>
    <t>A3</t>
  </si>
  <si>
    <t>施工体制台帳</t>
  </si>
  <si>
    <t>・1次業者「建設業の許可証」
※主任技術者の「資格証」又は
　別紙作成の「実務経験証明書」</t>
    <rPh sb="2" eb="3">
      <t>ジ</t>
    </rPh>
    <rPh sb="3" eb="5">
      <t>ギョウシャ</t>
    </rPh>
    <rPh sb="6" eb="9">
      <t>ケンセツギョウ</t>
    </rPh>
    <rPh sb="10" eb="12">
      <t>キョカ</t>
    </rPh>
    <rPh sb="12" eb="13">
      <t>ショウ</t>
    </rPh>
    <rPh sb="27" eb="28">
      <t>マタ</t>
    </rPh>
    <rPh sb="31" eb="33">
      <t>ベッシ</t>
    </rPh>
    <rPh sb="33" eb="35">
      <t>サクセイ</t>
    </rPh>
    <phoneticPr fontId="38"/>
  </si>
  <si>
    <r>
      <rPr>
        <u/>
        <sz val="10"/>
        <rFont val="Meiryo UI"/>
        <family val="3"/>
        <charset val="128"/>
      </rPr>
      <t xml:space="preserve">●１次下請負人は、雇用保険番号の記入が必須＝労災保険または雇用保険に加入
</t>
    </r>
    <r>
      <rPr>
        <u/>
        <sz val="10"/>
        <color theme="1"/>
        <rFont val="Meiryo UI"/>
        <family val="3"/>
        <charset val="128"/>
      </rPr>
      <t>●主任技術者の資格内容について</t>
    </r>
    <r>
      <rPr>
        <sz val="10"/>
        <color theme="1"/>
        <rFont val="Meiryo UI"/>
        <family val="3"/>
        <charset val="128"/>
      </rPr>
      <t xml:space="preserve">
建設業に応じた1級・2級国家資格者または「10年以上の実務経験期間を満たした者」です。この場合は、実務経験証明書（6.実務）を提出</t>
    </r>
    <rPh sb="38" eb="40">
      <t>シュニン</t>
    </rPh>
    <rPh sb="40" eb="43">
      <t>ギジュツシャ</t>
    </rPh>
    <rPh sb="44" eb="46">
      <t>シカク</t>
    </rPh>
    <rPh sb="46" eb="48">
      <t>ナイヨウ</t>
    </rPh>
    <rPh sb="98" eb="100">
      <t>バアイ</t>
    </rPh>
    <rPh sb="102" eb="104">
      <t>ジツム</t>
    </rPh>
    <rPh sb="104" eb="106">
      <t>ケイケン</t>
    </rPh>
    <rPh sb="106" eb="109">
      <t>ショウメイショ</t>
    </rPh>
    <rPh sb="112" eb="114">
      <t>ジツム</t>
    </rPh>
    <rPh sb="116" eb="118">
      <t>テイシュツ</t>
    </rPh>
    <phoneticPr fontId="38"/>
  </si>
  <si>
    <t>2.再下</t>
    <rPh sb="2" eb="3">
      <t>サイ</t>
    </rPh>
    <rPh sb="3" eb="4">
      <t>シタ</t>
    </rPh>
    <phoneticPr fontId="38"/>
  </si>
  <si>
    <t>再下請負通知書（変更届）</t>
    <phoneticPr fontId="38"/>
  </si>
  <si>
    <t>・2次以降業者「建設業の許可証」
※主任技術者の「資格証」又は
　別紙作成の「実務経験証明書」</t>
    <rPh sb="2" eb="3">
      <t>ジ</t>
    </rPh>
    <rPh sb="3" eb="5">
      <t>イコウ</t>
    </rPh>
    <rPh sb="5" eb="7">
      <t>ギョウシャ</t>
    </rPh>
    <rPh sb="8" eb="11">
      <t>ケンセツギョウ</t>
    </rPh>
    <rPh sb="12" eb="14">
      <t>キョカ</t>
    </rPh>
    <rPh sb="14" eb="15">
      <t>ショウ</t>
    </rPh>
    <phoneticPr fontId="38"/>
  </si>
  <si>
    <t>◎3次業者を利用する場合
　必ず現場代理人(所長)へ報告し
　確認を得るようにしてください。</t>
    <rPh sb="10" eb="12">
      <t>バアイ</t>
    </rPh>
    <rPh sb="14" eb="15">
      <t>カナラ</t>
    </rPh>
    <rPh sb="31" eb="33">
      <t>カクニン</t>
    </rPh>
    <rPh sb="34" eb="35">
      <t>エ</t>
    </rPh>
    <phoneticPr fontId="38"/>
  </si>
  <si>
    <t>※1次業者1社に対し、2次業者は3社分を作成できるようシート設定しています。（2次-1）（2次-2）（2次-3）</t>
    <rPh sb="2" eb="3">
      <t>ジ</t>
    </rPh>
    <rPh sb="3" eb="5">
      <t>ギョウシャ</t>
    </rPh>
    <rPh sb="6" eb="7">
      <t>シャ</t>
    </rPh>
    <rPh sb="8" eb="9">
      <t>タイ</t>
    </rPh>
    <rPh sb="12" eb="13">
      <t>ジ</t>
    </rPh>
    <rPh sb="13" eb="15">
      <t>ギョウシャ</t>
    </rPh>
    <rPh sb="17" eb="19">
      <t>シャブン</t>
    </rPh>
    <rPh sb="30" eb="32">
      <t>セッテイ</t>
    </rPh>
    <rPh sb="40" eb="41">
      <t>ジ</t>
    </rPh>
    <rPh sb="46" eb="47">
      <t>ジ</t>
    </rPh>
    <phoneticPr fontId="38"/>
  </si>
  <si>
    <t>3.名簿</t>
    <phoneticPr fontId="38"/>
  </si>
  <si>
    <t>作業員名簿</t>
    <rPh sb="0" eb="3">
      <t>サギョウイン</t>
    </rPh>
    <rPh sb="3" eb="5">
      <t>メイボ</t>
    </rPh>
    <phoneticPr fontId="38"/>
  </si>
  <si>
    <t>・作業員の「資格証」</t>
    <rPh sb="1" eb="4">
      <t>サギョウイン</t>
    </rPh>
    <rPh sb="6" eb="9">
      <t>シカクショウ</t>
    </rPh>
    <phoneticPr fontId="38"/>
  </si>
  <si>
    <t>4.親方</t>
    <rPh sb="2" eb="4">
      <t>オヤカタ</t>
    </rPh>
    <phoneticPr fontId="38"/>
  </si>
  <si>
    <t>A4</t>
  </si>
  <si>
    <r>
      <t xml:space="preserve">事業主・一人親方等就労届
</t>
    </r>
    <r>
      <rPr>
        <u/>
        <sz val="10.5"/>
        <color rgb="FFFF0000"/>
        <rFont val="Meiryo UI"/>
        <family val="3"/>
        <charset val="128"/>
      </rPr>
      <t>　※1次業者の押印必須</t>
    </r>
    <rPh sb="17" eb="18">
      <t>ジ</t>
    </rPh>
    <rPh sb="18" eb="20">
      <t>ギョウシャ</t>
    </rPh>
    <rPh sb="21" eb="23">
      <t>オウインヒッスウ</t>
    </rPh>
    <phoneticPr fontId="38"/>
  </si>
  <si>
    <t>記載の〇添付書類を参照
労働災害特別加入申請書・証明書
上積補償加入証書など</t>
    <rPh sb="24" eb="27">
      <t>ショウメイショ</t>
    </rPh>
    <phoneticPr fontId="38"/>
  </si>
  <si>
    <r>
      <t xml:space="preserve">◎1次業者で2次業者以降の該当者
　全員を取りまとめて提出。
</t>
    </r>
    <r>
      <rPr>
        <u/>
        <sz val="10"/>
        <color rgb="FFFF0000"/>
        <rFont val="Meiryo UI"/>
        <family val="3"/>
        <charset val="128"/>
      </rPr>
      <t>◎「該当者なし」でも押印書類を提出</t>
    </r>
    <rPh sb="7" eb="8">
      <t>ジ</t>
    </rPh>
    <rPh sb="8" eb="10">
      <t>ギョウシャ</t>
    </rPh>
    <rPh sb="10" eb="12">
      <t>イコウ</t>
    </rPh>
    <rPh sb="13" eb="16">
      <t>ガイトウシャ</t>
    </rPh>
    <rPh sb="18" eb="20">
      <t>ゼンイン</t>
    </rPh>
    <rPh sb="41" eb="43">
      <t>オウイン</t>
    </rPh>
    <rPh sb="43" eb="45">
      <t>ショルイ</t>
    </rPh>
    <phoneticPr fontId="38"/>
  </si>
  <si>
    <t>該当時者がいる場合に提出</t>
    <rPh sb="0" eb="2">
      <t>ガイトウ</t>
    </rPh>
    <rPh sb="2" eb="3">
      <t>ジ</t>
    </rPh>
    <rPh sb="3" eb="4">
      <t>シャ</t>
    </rPh>
    <rPh sb="7" eb="9">
      <t>バアイ</t>
    </rPh>
    <rPh sb="10" eb="12">
      <t>テイシュツ</t>
    </rPh>
    <phoneticPr fontId="38"/>
  </si>
  <si>
    <t>5.編成</t>
    <rPh sb="2" eb="4">
      <t>ヘンセイ</t>
    </rPh>
    <phoneticPr fontId="38"/>
  </si>
  <si>
    <t>下請負業者編成表　</t>
  </si>
  <si>
    <t>2次業者のデータは、「登録」ｼｰﾄの
◆5.編成表～添付用編集　データをコピー貼付けで作成可能</t>
    <rPh sb="1" eb="2">
      <t>ジ</t>
    </rPh>
    <rPh sb="2" eb="4">
      <t>ギョウシャ</t>
    </rPh>
    <rPh sb="11" eb="13">
      <t>トウロク</t>
    </rPh>
    <rPh sb="37" eb="39">
      <t>ハリツ</t>
    </rPh>
    <rPh sb="41" eb="43">
      <t>サクセイ</t>
    </rPh>
    <rPh sb="43" eb="45">
      <t>カノウ</t>
    </rPh>
    <phoneticPr fontId="38"/>
  </si>
  <si>
    <t>6.実務</t>
    <rPh sb="2" eb="4">
      <t>ジツム</t>
    </rPh>
    <phoneticPr fontId="38"/>
  </si>
  <si>
    <t>実務経験証明書　</t>
    <phoneticPr fontId="38"/>
  </si>
  <si>
    <t>※主任技術者の資格
「10年以上に実務経験」の場合に提出</t>
    <rPh sb="13" eb="16">
      <t>ネンイジョウ</t>
    </rPh>
    <rPh sb="26" eb="28">
      <t>テイシュツ</t>
    </rPh>
    <phoneticPr fontId="38"/>
  </si>
  <si>
    <t>7.高齢</t>
    <rPh sb="2" eb="4">
      <t>コウレイ</t>
    </rPh>
    <phoneticPr fontId="38"/>
  </si>
  <si>
    <t>年少者・高齢者・
高血圧者就労報告書</t>
    <phoneticPr fontId="38"/>
  </si>
  <si>
    <t>作業員に該当者がいる場合は提出</t>
    <phoneticPr fontId="38"/>
  </si>
  <si>
    <t>8.勤労</t>
    <rPh sb="2" eb="4">
      <t>キンロウ</t>
    </rPh>
    <phoneticPr fontId="38"/>
  </si>
  <si>
    <t>外国人建設就労者等
建設現場入場届出書</t>
    <phoneticPr fontId="38"/>
  </si>
  <si>
    <t>記載の〇添付書類を参照
「建設特定技能受入計画認定証」
「適正監理計画認定証」等</t>
    <rPh sb="0" eb="2">
      <t>キサイ</t>
    </rPh>
    <rPh sb="39" eb="40">
      <t>トウ</t>
    </rPh>
    <phoneticPr fontId="38"/>
  </si>
  <si>
    <t>●該当する外国人就労者・技能者が
いる場合は提出
●キャリアアップシステム登録番号の確認
外国人を受入れる場合には建設キャリアアップシステムへの登録が義務化されています。</t>
    <rPh sb="1" eb="3">
      <t>ガイトウ</t>
    </rPh>
    <rPh sb="5" eb="8">
      <t>ガイコクジン</t>
    </rPh>
    <rPh sb="8" eb="10">
      <t>シュウロウ</t>
    </rPh>
    <rPh sb="10" eb="11">
      <t>シャ</t>
    </rPh>
    <rPh sb="12" eb="15">
      <t>ギノウシャ</t>
    </rPh>
    <rPh sb="19" eb="21">
      <t>バアイ</t>
    </rPh>
    <rPh sb="22" eb="24">
      <t>テイシュツ</t>
    </rPh>
    <rPh sb="37" eb="41">
      <t>トウロクバンゴウ</t>
    </rPh>
    <rPh sb="42" eb="44">
      <t>カクニン</t>
    </rPh>
    <phoneticPr fontId="38"/>
  </si>
  <si>
    <t>9.実習</t>
    <rPh sb="2" eb="4">
      <t>ジッシュウ</t>
    </rPh>
    <phoneticPr fontId="38"/>
  </si>
  <si>
    <t>外国人技能実習生
建設現場入場許可申請書</t>
    <phoneticPr fontId="38"/>
  </si>
  <si>
    <t>記載の〇添付書類を参照
「技能実習計画認定通知書」
「技能実習計画」等</t>
    <rPh sb="0" eb="2">
      <t>キサイ</t>
    </rPh>
    <rPh sb="34" eb="35">
      <t>トウ</t>
    </rPh>
    <phoneticPr fontId="38"/>
  </si>
  <si>
    <t>持込・使用時前に提出</t>
    <rPh sb="0" eb="2">
      <t>モチコミ</t>
    </rPh>
    <rPh sb="3" eb="6">
      <t>シヨウジ</t>
    </rPh>
    <rPh sb="6" eb="7">
      <t>マエ</t>
    </rPh>
    <rPh sb="8" eb="10">
      <t>テイシュツ</t>
    </rPh>
    <phoneticPr fontId="38"/>
  </si>
  <si>
    <t>10.機械</t>
    <rPh sb="3" eb="5">
      <t>キカイ</t>
    </rPh>
    <phoneticPr fontId="38"/>
  </si>
  <si>
    <t>持込機械等使用届
(移動式クレーン・車両系建設機械等）</t>
    <phoneticPr fontId="38"/>
  </si>
  <si>
    <t>・特定自主検査帳票の写し
・定期自主検査帳票の写し
（該当する場合に限る）
・任意保険の証書の写し
（移動式クレーンの場合に限る）</t>
    <phoneticPr fontId="38"/>
  </si>
  <si>
    <t>●使用する業者が利用前に作成し
　現場所長へ提出
●書類には、使用する会社の会社印
　又は、現場代理人の認印を押印</t>
    <rPh sb="1" eb="3">
      <t>シヨウ</t>
    </rPh>
    <rPh sb="5" eb="7">
      <t>ギョウシャ</t>
    </rPh>
    <rPh sb="8" eb="10">
      <t>リヨウ</t>
    </rPh>
    <rPh sb="10" eb="11">
      <t>マエ</t>
    </rPh>
    <rPh sb="12" eb="14">
      <t>サクセイ</t>
    </rPh>
    <rPh sb="17" eb="19">
      <t>ゲンバ</t>
    </rPh>
    <rPh sb="19" eb="21">
      <t>ショチョウ</t>
    </rPh>
    <rPh sb="27" eb="29">
      <t>ショルイ</t>
    </rPh>
    <rPh sb="32" eb="34">
      <t>シヨウ</t>
    </rPh>
    <rPh sb="36" eb="38">
      <t>カイシャ</t>
    </rPh>
    <phoneticPr fontId="38"/>
  </si>
  <si>
    <t>11.工具</t>
    <rPh sb="3" eb="5">
      <t>コウグ</t>
    </rPh>
    <phoneticPr fontId="38"/>
  </si>
  <si>
    <t>持込機械等使用届
(電動工具・電気溶接機等）</t>
    <phoneticPr fontId="38"/>
  </si>
  <si>
    <t>12.危険</t>
    <rPh sb="3" eb="5">
      <t>キケン</t>
    </rPh>
    <phoneticPr fontId="38"/>
  </si>
  <si>
    <t>有機溶剤・特定化学物資等持込使用届</t>
    <phoneticPr fontId="38"/>
  </si>
  <si>
    <t>13.火気</t>
    <rPh sb="3" eb="5">
      <t>カキ</t>
    </rPh>
    <phoneticPr fontId="38"/>
  </si>
  <si>
    <t>火気使用願</t>
  </si>
  <si>
    <t>14.車両</t>
    <rPh sb="3" eb="5">
      <t>シャリョウ</t>
    </rPh>
    <phoneticPr fontId="38"/>
  </si>
  <si>
    <t>工事用車両届</t>
  </si>
  <si>
    <t>「免許証」　「任意保険証」</t>
    <rPh sb="11" eb="12">
      <t>ショウ</t>
    </rPh>
    <phoneticPr fontId="38"/>
  </si>
  <si>
    <t>●</t>
    <phoneticPr fontId="38"/>
  </si>
  <si>
    <t xml:space="preserve">各様式の枚数が不足する場合は、シートをコピーして使用してください。
</t>
    <rPh sb="0" eb="1">
      <t>カク</t>
    </rPh>
    <rPh sb="1" eb="3">
      <t>ヨウシキ</t>
    </rPh>
    <phoneticPr fontId="38"/>
  </si>
  <si>
    <t>書類内容に変更等ありましたら、追加提出してください。</t>
    <rPh sb="0" eb="2">
      <t>ショルイ</t>
    </rPh>
    <rPh sb="2" eb="4">
      <t>ナイヨウ</t>
    </rPh>
    <rPh sb="5" eb="7">
      <t>ヘンコウ</t>
    </rPh>
    <rPh sb="7" eb="8">
      <t>トウ</t>
    </rPh>
    <rPh sb="15" eb="17">
      <t>ツイカ</t>
    </rPh>
    <rPh sb="17" eb="19">
      <t>テイシュツ</t>
    </rPh>
    <phoneticPr fontId="38"/>
  </si>
  <si>
    <t>記載内容が同等であれば、他の書式を利用しての提出も可能です。</t>
    <phoneticPr fontId="38"/>
  </si>
  <si>
    <t>全建統一様式第2号</t>
    <rPh sb="0" eb="6">
      <t>ゼンケントウイツヨウシキ</t>
    </rPh>
    <rPh sb="4" eb="6">
      <t>ヨウシキ</t>
    </rPh>
    <rPh sb="6" eb="7">
      <t>ダイ</t>
    </rPh>
    <rPh sb="8" eb="9">
      <t>ゴウ</t>
    </rPh>
    <phoneticPr fontId="88"/>
  </si>
  <si>
    <t>下請負業者の皆様へ</t>
    <rPh sb="0" eb="3">
      <t>シタウケオイ</t>
    </rPh>
    <rPh sb="3" eb="4">
      <t>ギョウ</t>
    </rPh>
    <rPh sb="4" eb="5">
      <t>シャ</t>
    </rPh>
    <rPh sb="6" eb="7">
      <t>ミナ</t>
    </rPh>
    <rPh sb="7" eb="8">
      <t>サマ</t>
    </rPh>
    <phoneticPr fontId="88"/>
  </si>
  <si>
    <t>元請負業者名：</t>
    <rPh sb="0" eb="1">
      <t>モト</t>
    </rPh>
    <rPh sb="1" eb="3">
      <t>ウケオイ</t>
    </rPh>
    <rPh sb="3" eb="5">
      <t>ギョウシャ</t>
    </rPh>
    <rPh sb="5" eb="6">
      <t>メイギョウシャ</t>
    </rPh>
    <phoneticPr fontId="7"/>
  </si>
  <si>
    <t>南部建設株式会社</t>
    <rPh sb="0" eb="4">
      <t>ナンブケンセツ</t>
    </rPh>
    <rPh sb="4" eb="6">
      <t>カブシキ</t>
    </rPh>
    <rPh sb="6" eb="8">
      <t>カイシャ</t>
    </rPh>
    <phoneticPr fontId="88"/>
  </si>
  <si>
    <t>元請業者から、請負業者様への</t>
    <phoneticPr fontId="7"/>
  </si>
  <si>
    <t>事業所の名称：</t>
    <rPh sb="0" eb="3">
      <t>ジギョウショ</t>
    </rPh>
    <rPh sb="4" eb="6">
      <t>メイショウ</t>
    </rPh>
    <phoneticPr fontId="88"/>
  </si>
  <si>
    <t>施工体制台帳作成の依頼書です</t>
  </si>
  <si>
    <t>２次以降の業者へも配布お願いします</t>
    <rPh sb="1" eb="2">
      <t>ジ</t>
    </rPh>
    <rPh sb="2" eb="4">
      <t>イコウ</t>
    </rPh>
    <rPh sb="5" eb="7">
      <t>ギョウシャ</t>
    </rPh>
    <rPh sb="9" eb="11">
      <t>ハイフ</t>
    </rPh>
    <rPh sb="12" eb="13">
      <t>ネガ</t>
    </rPh>
    <phoneticPr fontId="7"/>
  </si>
  <si>
    <t>　施工体制台帳作成建設工事の通知</t>
    <phoneticPr fontId="7"/>
  </si>
  <si>
    <t>　当工事は、建設業法（昭和24年法律第100号）第24条の8に基づく施工体制台帳の作成を要する</t>
    <phoneticPr fontId="88"/>
  </si>
  <si>
    <t>建設工事です。</t>
    <phoneticPr fontId="7"/>
  </si>
  <si>
    <t>　この建設工事に従事する下請負業者の方は、一次、二次等の層次を問わず、その請け負った建設</t>
    <phoneticPr fontId="88"/>
  </si>
  <si>
    <t>工事を他の建設業を営む者（建設業の許可を受けていない者を含みます。）に請け負わせたときは</t>
    <phoneticPr fontId="88"/>
  </si>
  <si>
    <t>速やかに次の手続きを実施してください。</t>
    <phoneticPr fontId="7"/>
  </si>
  <si>
    <t>　なお、一度提出いただいた事項や書類に変更が生じたときも、遅滞なく、変更の年月日を付記して</t>
    <phoneticPr fontId="88"/>
  </si>
  <si>
    <t>再提出しなければなりません。</t>
    <phoneticPr fontId="88"/>
  </si>
  <si>
    <t>①</t>
  </si>
  <si>
    <t>再下請負通知書の提出</t>
    <phoneticPr fontId="7"/>
  </si>
  <si>
    <t>　建設業法第24条の8第2項の規定により、遅滞なく、建設業法施行規則（昭和24年建設省令第14号）</t>
    <phoneticPr fontId="88"/>
  </si>
  <si>
    <t>第14条の4第1項に規定する再下請負通知書により、自社の建設業登録や主任技術者等の選任状況</t>
    <phoneticPr fontId="88"/>
  </si>
  <si>
    <t>および再下請負契約がある場合はその状況を、直近上位の注文者を通じて元請負業者に報告される</t>
    <phoneticPr fontId="88"/>
  </si>
  <si>
    <t>ようお願いします。</t>
    <phoneticPr fontId="88"/>
  </si>
  <si>
    <t>　一次下請負業者の方は、後次の下請負業者から提出される再下請負通知書を取りまとめ、下請負</t>
    <rPh sb="33" eb="34">
      <t>ショ</t>
    </rPh>
    <phoneticPr fontId="88"/>
  </si>
  <si>
    <t>業者編成表とともに提出してください。</t>
    <phoneticPr fontId="7"/>
  </si>
  <si>
    <t>②</t>
  </si>
  <si>
    <t>再下請負業者に対する通知</t>
    <phoneticPr fontId="7"/>
  </si>
  <si>
    <t>　他に下請負を行わせる場合は、この書面を複写し交付し「もし更に他の者に工事を請け負わせた</t>
    <rPh sb="29" eb="30">
      <t>サラ</t>
    </rPh>
    <phoneticPr fontId="88"/>
  </si>
  <si>
    <t>ときは『再下請負通知書』を提出するとともに、関係する後次の下請負業者に対してこの書面の写し</t>
    <phoneticPr fontId="88"/>
  </si>
  <si>
    <t>の交付が必要である」旨を伝えなければなりません。</t>
    <phoneticPr fontId="7"/>
  </si>
  <si>
    <t>　なお、当工事の概要は次の通りですが、不明の点は下記の担当者に照会ください。</t>
  </si>
  <si>
    <t>元請名</t>
    <rPh sb="0" eb="1">
      <t>モト</t>
    </rPh>
    <rPh sb="1" eb="2">
      <t>ショウ</t>
    </rPh>
    <rPh sb="2" eb="3">
      <t>メイ</t>
    </rPh>
    <phoneticPr fontId="7"/>
  </si>
  <si>
    <t>南部建設株式会社</t>
  </si>
  <si>
    <t>工事名</t>
    <rPh sb="0" eb="1">
      <t>コウ</t>
    </rPh>
    <rPh sb="1" eb="2">
      <t>コト</t>
    </rPh>
    <rPh sb="2" eb="3">
      <t>ナ</t>
    </rPh>
    <phoneticPr fontId="7"/>
  </si>
  <si>
    <t>権限及び意見
申出方法</t>
    <phoneticPr fontId="7"/>
  </si>
  <si>
    <t>監督員名
（所長名）</t>
    <rPh sb="0" eb="3">
      <t>カントクイン</t>
    </rPh>
    <rPh sb="3" eb="4">
      <t>メイ</t>
    </rPh>
    <rPh sb="6" eb="8">
      <t>ショチョウ</t>
    </rPh>
    <rPh sb="8" eb="9">
      <t>メイ</t>
    </rPh>
    <phoneticPr fontId="7"/>
  </si>
  <si>
    <t>提出先及び担当者</t>
    <rPh sb="0" eb="2">
      <t>テイシュツ</t>
    </rPh>
    <rPh sb="2" eb="3">
      <t>サキ</t>
    </rPh>
    <rPh sb="3" eb="4">
      <t>オヨ</t>
    </rPh>
    <rPh sb="5" eb="7">
      <t>タントウ</t>
    </rPh>
    <rPh sb="7" eb="8">
      <t>シャ</t>
    </rPh>
    <phoneticPr fontId="7"/>
  </si>
  <si>
    <t>左側：</t>
    <rPh sb="0" eb="1">
      <t>ヒダリ</t>
    </rPh>
    <rPh sb="1" eb="2">
      <t>ガワ</t>
    </rPh>
    <phoneticPr fontId="38"/>
  </si>
  <si>
    <t>登録</t>
    <rPh sb="0" eb="2">
      <t>トウロク</t>
    </rPh>
    <phoneticPr fontId="7"/>
  </si>
  <si>
    <t>ｼｰﾄの元請（南部建設）データ を反映</t>
    <phoneticPr fontId="38"/>
  </si>
  <si>
    <t>右側：</t>
    <rPh sb="0" eb="1">
      <t>ミギ</t>
    </rPh>
    <rPh sb="1" eb="2">
      <t>ガワ</t>
    </rPh>
    <phoneticPr fontId="38"/>
  </si>
  <si>
    <t>ｼｰﾄの【1業者】データを反映</t>
    <phoneticPr fontId="38"/>
  </si>
  <si>
    <t>様式-2　全建統一様式第3号</t>
    <rPh sb="0" eb="2">
      <t>ヨウシキ</t>
    </rPh>
    <rPh sb="5" eb="6">
      <t>ゼンコク</t>
    </rPh>
    <rPh sb="6" eb="7">
      <t>ケンチク</t>
    </rPh>
    <rPh sb="7" eb="9">
      <t>トウイツ</t>
    </rPh>
    <rPh sb="9" eb="11">
      <t>ヨウシキ</t>
    </rPh>
    <rPh sb="11" eb="12">
      <t>ダイ</t>
    </rPh>
    <rPh sb="13" eb="14">
      <t>ゴウ</t>
    </rPh>
    <phoneticPr fontId="8"/>
  </si>
  <si>
    <t xml:space="preserve">施 工 体 制 台 帳 </t>
    <phoneticPr fontId="8"/>
  </si>
  <si>
    <t>［事業者名・事業者 ID］</t>
    <rPh sb="1" eb="3">
      <t>ジギョウ</t>
    </rPh>
    <rPh sb="3" eb="4">
      <t>シャ</t>
    </rPh>
    <rPh sb="4" eb="5">
      <t>メイ</t>
    </rPh>
    <rPh sb="6" eb="9">
      <t>ジギョウシャ</t>
    </rPh>
    <rPh sb="9" eb="10">
      <t>コト</t>
    </rPh>
    <phoneticPr fontId="8"/>
  </si>
  <si>
    <t>≪下請負人に関する事項≫</t>
    <rPh sb="1" eb="3">
      <t>シタウケ</t>
    </rPh>
    <rPh sb="3" eb="4">
      <t>マ</t>
    </rPh>
    <rPh sb="4" eb="5">
      <t>ニン</t>
    </rPh>
    <rPh sb="6" eb="7">
      <t>カン</t>
    </rPh>
    <rPh sb="9" eb="11">
      <t>ジコウ</t>
    </rPh>
    <phoneticPr fontId="8"/>
  </si>
  <si>
    <t>〔工事場所・現 場 ID ］</t>
    <rPh sb="1" eb="3">
      <t>コウジ</t>
    </rPh>
    <rPh sb="3" eb="5">
      <t>バショ</t>
    </rPh>
    <rPh sb="6" eb="7">
      <t>ゲン</t>
    </rPh>
    <rPh sb="8" eb="9">
      <t>バ</t>
    </rPh>
    <phoneticPr fontId="8"/>
  </si>
  <si>
    <t>会 社 名
事業者ID</t>
    <rPh sb="0" eb="5">
      <t>カイシャメイ</t>
    </rPh>
    <rPh sb="6" eb="9">
      <t>ジギョウシャ</t>
    </rPh>
    <phoneticPr fontId="8"/>
  </si>
  <si>
    <t>建設業の
許　　　可</t>
    <rPh sb="0" eb="3">
      <t>ケンセツギョウ</t>
    </rPh>
    <rPh sb="5" eb="6">
      <t>モト</t>
    </rPh>
    <rPh sb="9" eb="10">
      <t>カ</t>
    </rPh>
    <phoneticPr fontId="8"/>
  </si>
  <si>
    <t>許　　可　　業　　種</t>
    <rPh sb="0" eb="1">
      <t>モト</t>
    </rPh>
    <rPh sb="3" eb="4">
      <t>カ</t>
    </rPh>
    <rPh sb="6" eb="7">
      <t>ギョウ</t>
    </rPh>
    <rPh sb="9" eb="10">
      <t>タネ</t>
    </rPh>
    <phoneticPr fontId="8"/>
  </si>
  <si>
    <t>許　　可　　番　　号</t>
    <rPh sb="0" eb="1">
      <t>モト</t>
    </rPh>
    <rPh sb="3" eb="4">
      <t>カ</t>
    </rPh>
    <rPh sb="6" eb="7">
      <t>バン</t>
    </rPh>
    <rPh sb="9" eb="10">
      <t>ゴウ</t>
    </rPh>
    <phoneticPr fontId="8"/>
  </si>
  <si>
    <t>許可（更新）年月日</t>
    <rPh sb="0" eb="2">
      <t>キョカ</t>
    </rPh>
    <rPh sb="3" eb="5">
      <t>コウシン</t>
    </rPh>
    <rPh sb="6" eb="9">
      <t>ネンガッピ</t>
    </rPh>
    <phoneticPr fontId="8"/>
  </si>
  <si>
    <t>工事業</t>
    <rPh sb="0" eb="2">
      <t>コウジ</t>
    </rPh>
    <rPh sb="2" eb="3">
      <t>ギョウ</t>
    </rPh>
    <phoneticPr fontId="8"/>
  </si>
  <si>
    <t>第</t>
    <rPh sb="0" eb="1">
      <t>ダイ</t>
    </rPh>
    <phoneticPr fontId="8"/>
  </si>
  <si>
    <t>号</t>
    <rPh sb="0" eb="1">
      <t>ゴウ</t>
    </rPh>
    <phoneticPr fontId="8"/>
  </si>
  <si>
    <t>住　 　所</t>
    <rPh sb="0" eb="5">
      <t>ジュウショ</t>
    </rPh>
    <phoneticPr fontId="8"/>
  </si>
  <si>
    <t>TEL:</t>
  </si>
  <si>
    <t>FAX:</t>
    <phoneticPr fontId="8"/>
  </si>
  <si>
    <t>工事名称</t>
    <rPh sb="0" eb="2">
      <t>コウジ</t>
    </rPh>
    <rPh sb="2" eb="4">
      <t>メイショウ</t>
    </rPh>
    <phoneticPr fontId="8"/>
  </si>
  <si>
    <t>及　　び</t>
    <rPh sb="0" eb="1">
      <t>オヨ</t>
    </rPh>
    <phoneticPr fontId="8"/>
  </si>
  <si>
    <t>工事名称
及　　び
工事内容</t>
    <rPh sb="0" eb="2">
      <t>コウジ</t>
    </rPh>
    <rPh sb="2" eb="4">
      <t>メイショウ</t>
    </rPh>
    <rPh sb="5" eb="6">
      <t>オヨ</t>
    </rPh>
    <rPh sb="10" eb="14">
      <t>コウジナイヨウ</t>
    </rPh>
    <phoneticPr fontId="8"/>
  </si>
  <si>
    <t>工　　期</t>
    <rPh sb="0" eb="4">
      <t>コウキ</t>
    </rPh>
    <phoneticPr fontId="8"/>
  </si>
  <si>
    <t>自</t>
    <rPh sb="0" eb="1">
      <t>ジブン</t>
    </rPh>
    <phoneticPr fontId="8"/>
  </si>
  <si>
    <t>契 約 日</t>
    <rPh sb="0" eb="3">
      <t>ケイヤク</t>
    </rPh>
    <rPh sb="4" eb="5">
      <t>ヒ</t>
    </rPh>
    <phoneticPr fontId="8"/>
  </si>
  <si>
    <t>至</t>
    <rPh sb="0" eb="1">
      <t>イタ</t>
    </rPh>
    <phoneticPr fontId="8"/>
  </si>
  <si>
    <t>発注者名
及　　　び
住　　　所</t>
    <rPh sb="0" eb="3">
      <t>ハッチュウシャ</t>
    </rPh>
    <rPh sb="3" eb="4">
      <t>メイ</t>
    </rPh>
    <rPh sb="5" eb="6">
      <t>オヨ</t>
    </rPh>
    <rPh sb="11" eb="12">
      <t>ジュウ</t>
    </rPh>
    <rPh sb="15" eb="16">
      <t>トコロ</t>
    </rPh>
    <phoneticPr fontId="8"/>
  </si>
  <si>
    <t>　　</t>
    <phoneticPr fontId="8"/>
  </si>
  <si>
    <t>施工に必要な許可業種</t>
    <rPh sb="0" eb="2">
      <t>セコウ</t>
    </rPh>
    <rPh sb="3" eb="5">
      <t>ヒツヨウ</t>
    </rPh>
    <rPh sb="6" eb="8">
      <t>キョカ</t>
    </rPh>
    <rPh sb="8" eb="10">
      <t>ギョウシュ</t>
    </rPh>
    <phoneticPr fontId="8"/>
  </si>
  <si>
    <t>許　可　番　号</t>
    <rPh sb="0" eb="3">
      <t>キョカ</t>
    </rPh>
    <rPh sb="4" eb="7">
      <t>バンゴウ</t>
    </rPh>
    <phoneticPr fontId="8"/>
  </si>
  <si>
    <t>工　　　期</t>
    <rPh sb="0" eb="1">
      <t>コウ</t>
    </rPh>
    <rPh sb="4" eb="5">
      <t>キ</t>
    </rPh>
    <phoneticPr fontId="8"/>
  </si>
  <si>
    <t>自</t>
    <rPh sb="0" eb="1">
      <t>ジ</t>
    </rPh>
    <phoneticPr fontId="8"/>
  </si>
  <si>
    <t>契　約　日</t>
    <rPh sb="0" eb="1">
      <t>チギリ</t>
    </rPh>
    <rPh sb="2" eb="3">
      <t>ヤク</t>
    </rPh>
    <rPh sb="4" eb="5">
      <t>ヒ</t>
    </rPh>
    <phoneticPr fontId="8"/>
  </si>
  <si>
    <t>契　　約
営業所</t>
    <rPh sb="0" eb="1">
      <t>チギリ</t>
    </rPh>
    <rPh sb="3" eb="4">
      <t>ヤク</t>
    </rPh>
    <rPh sb="5" eb="8">
      <t>エイギョウショ</t>
    </rPh>
    <phoneticPr fontId="8"/>
  </si>
  <si>
    <t>区　　分</t>
    <rPh sb="0" eb="1">
      <t>ク</t>
    </rPh>
    <rPh sb="3" eb="4">
      <t>ブン</t>
    </rPh>
    <phoneticPr fontId="8"/>
  </si>
  <si>
    <t>名　　　　　　　称</t>
    <rPh sb="0" eb="1">
      <t>ナ</t>
    </rPh>
    <rPh sb="8" eb="9">
      <t>ショウ</t>
    </rPh>
    <phoneticPr fontId="8"/>
  </si>
  <si>
    <t>住　　　　　　　所</t>
    <rPh sb="0" eb="1">
      <t>ジュウ</t>
    </rPh>
    <rPh sb="8" eb="9">
      <t>トコロ</t>
    </rPh>
    <phoneticPr fontId="8"/>
  </si>
  <si>
    <t>元請契約</t>
    <rPh sb="0" eb="2">
      <t>モトウケ</t>
    </rPh>
    <rPh sb="2" eb="4">
      <t>ケイヤク</t>
    </rPh>
    <phoneticPr fontId="8"/>
  </si>
  <si>
    <t>健康保険等の
加入状況</t>
    <rPh sb="0" eb="2">
      <t>ケンコウ</t>
    </rPh>
    <rPh sb="2" eb="4">
      <t>ホケン</t>
    </rPh>
    <rPh sb="4" eb="5">
      <t>トウ</t>
    </rPh>
    <rPh sb="7" eb="9">
      <t>カニュウ</t>
    </rPh>
    <rPh sb="9" eb="11">
      <t>ジョウキョウ</t>
    </rPh>
    <phoneticPr fontId="8"/>
  </si>
  <si>
    <t>保険加入
の有無</t>
    <phoneticPr fontId="8"/>
  </si>
  <si>
    <t>健康保険</t>
    <rPh sb="0" eb="2">
      <t>ケンコウ</t>
    </rPh>
    <rPh sb="2" eb="4">
      <t>ホケン</t>
    </rPh>
    <phoneticPr fontId="8"/>
  </si>
  <si>
    <t>厚生年金保険</t>
    <rPh sb="0" eb="2">
      <t>コウセイ</t>
    </rPh>
    <rPh sb="2" eb="4">
      <t>ネンキン</t>
    </rPh>
    <rPh sb="4" eb="6">
      <t>ホケン</t>
    </rPh>
    <phoneticPr fontId="8"/>
  </si>
  <si>
    <t>雇用保険</t>
    <phoneticPr fontId="8"/>
  </si>
  <si>
    <t>下請契約</t>
    <rPh sb="0" eb="2">
      <t>シタウケ</t>
    </rPh>
    <rPh sb="2" eb="4">
      <t>ケイヤク</t>
    </rPh>
    <phoneticPr fontId="8"/>
  </si>
  <si>
    <t>事業所整理
記号等</t>
    <phoneticPr fontId="8"/>
  </si>
  <si>
    <t>事業所の名称</t>
    <phoneticPr fontId="8"/>
  </si>
  <si>
    <t>健康保険</t>
    <phoneticPr fontId="8"/>
  </si>
  <si>
    <t>厚生年金保険</t>
    <phoneticPr fontId="8"/>
  </si>
  <si>
    <t>保険加入
の有無</t>
    <rPh sb="0" eb="2">
      <t>ホケン</t>
    </rPh>
    <rPh sb="2" eb="4">
      <t>カニュウ</t>
    </rPh>
    <rPh sb="6" eb="7">
      <t>ユウ</t>
    </rPh>
    <rPh sb="7" eb="8">
      <t>ム</t>
    </rPh>
    <phoneticPr fontId="8"/>
  </si>
  <si>
    <t>雇用保険</t>
    <rPh sb="0" eb="2">
      <t>コヨウ</t>
    </rPh>
    <rPh sb="2" eb="4">
      <t>ホケン</t>
    </rPh>
    <phoneticPr fontId="8"/>
  </si>
  <si>
    <t>現場代理人名</t>
    <rPh sb="0" eb="2">
      <t>ゲンバ</t>
    </rPh>
    <rPh sb="2" eb="5">
      <t>ダイリニン</t>
    </rPh>
    <rPh sb="5" eb="6">
      <t>ナ</t>
    </rPh>
    <phoneticPr fontId="8"/>
  </si>
  <si>
    <t>安全衛生責任者名</t>
    <rPh sb="0" eb="2">
      <t>アンゼン</t>
    </rPh>
    <rPh sb="2" eb="4">
      <t>エイセイ</t>
    </rPh>
    <rPh sb="4" eb="7">
      <t>セキニンシャ</t>
    </rPh>
    <rPh sb="7" eb="8">
      <t>ナマエ</t>
    </rPh>
    <phoneticPr fontId="8"/>
  </si>
  <si>
    <t>事業所
整理記号
等</t>
    <rPh sb="0" eb="3">
      <t>ジギョウショ</t>
    </rPh>
    <rPh sb="4" eb="6">
      <t>セイリ</t>
    </rPh>
    <rPh sb="6" eb="8">
      <t>キゴウ</t>
    </rPh>
    <rPh sb="9" eb="10">
      <t>トウ</t>
    </rPh>
    <phoneticPr fontId="8"/>
  </si>
  <si>
    <t>区分</t>
    <rPh sb="0" eb="2">
      <t>クブン</t>
    </rPh>
    <phoneticPr fontId="8"/>
  </si>
  <si>
    <t>厚生年金保険</t>
  </si>
  <si>
    <t>雇用保険</t>
  </si>
  <si>
    <t>元請契約</t>
    <rPh sb="0" eb="2">
      <t>モトウ</t>
    </rPh>
    <rPh sb="2" eb="4">
      <t>ケイヤク</t>
    </rPh>
    <phoneticPr fontId="8"/>
  </si>
  <si>
    <t>権 限 及 び</t>
    <rPh sb="0" eb="1">
      <t>ケン</t>
    </rPh>
    <rPh sb="2" eb="3">
      <t>キリ</t>
    </rPh>
    <rPh sb="4" eb="5">
      <t>オヨ</t>
    </rPh>
    <phoneticPr fontId="8"/>
  </si>
  <si>
    <t>文書による(基本契約書通り）</t>
    <rPh sb="0" eb="2">
      <t>ブンショ</t>
    </rPh>
    <rPh sb="6" eb="8">
      <t>キホン</t>
    </rPh>
    <rPh sb="8" eb="11">
      <t>ケイヤクショ</t>
    </rPh>
    <rPh sb="11" eb="12">
      <t>トオ</t>
    </rPh>
    <phoneticPr fontId="8"/>
  </si>
  <si>
    <t>安全衛生推進者名</t>
    <rPh sb="0" eb="2">
      <t>アンゼン</t>
    </rPh>
    <rPh sb="2" eb="4">
      <t>エイセイ</t>
    </rPh>
    <rPh sb="4" eb="6">
      <t>スイシン</t>
    </rPh>
    <rPh sb="6" eb="7">
      <t>セキニンシャ</t>
    </rPh>
    <rPh sb="7" eb="8">
      <t>ナマエ</t>
    </rPh>
    <phoneticPr fontId="8"/>
  </si>
  <si>
    <t>意見申出方法</t>
    <rPh sb="0" eb="2">
      <t>イケン</t>
    </rPh>
    <rPh sb="2" eb="3">
      <t>モウ</t>
    </rPh>
    <rPh sb="3" eb="4">
      <t>デ</t>
    </rPh>
    <rPh sb="4" eb="6">
      <t>ホウホウ</t>
    </rPh>
    <phoneticPr fontId="8"/>
  </si>
  <si>
    <t>下請契約</t>
    <rPh sb="0" eb="1">
      <t>シタ</t>
    </rPh>
    <phoneticPr fontId="8"/>
  </si>
  <si>
    <t>※主任技術者名</t>
    <rPh sb="1" eb="3">
      <t>シュニン</t>
    </rPh>
    <rPh sb="3" eb="6">
      <t>ギジュツシャ</t>
    </rPh>
    <rPh sb="6" eb="7">
      <t>ナ</t>
    </rPh>
    <phoneticPr fontId="8"/>
  </si>
  <si>
    <t>専任</t>
    <rPh sb="0" eb="2">
      <t>センニン</t>
    </rPh>
    <phoneticPr fontId="8"/>
  </si>
  <si>
    <t>雇用管理責任者名</t>
    <rPh sb="0" eb="2">
      <t>コヨウ</t>
    </rPh>
    <rPh sb="2" eb="4">
      <t>カンリ</t>
    </rPh>
    <rPh sb="4" eb="7">
      <t>セキニンシャ</t>
    </rPh>
    <rPh sb="7" eb="8">
      <t>ナ</t>
    </rPh>
    <phoneticPr fontId="8"/>
  </si>
  <si>
    <t>非専任</t>
    <rPh sb="0" eb="1">
      <t>ヒ</t>
    </rPh>
    <rPh sb="1" eb="3">
      <t>センニン</t>
    </rPh>
    <phoneticPr fontId="8"/>
  </si>
  <si>
    <t>資 格 内 容</t>
    <rPh sb="0" eb="3">
      <t>シカク</t>
    </rPh>
    <rPh sb="4" eb="7">
      <t>ナイヨウ</t>
    </rPh>
    <phoneticPr fontId="8"/>
  </si>
  <si>
    <t>※専門技術者名</t>
    <rPh sb="1" eb="3">
      <t>センモン</t>
    </rPh>
    <rPh sb="3" eb="6">
      <t>ギジュツシャ</t>
    </rPh>
    <rPh sb="6" eb="7">
      <t>ナ</t>
    </rPh>
    <phoneticPr fontId="8"/>
  </si>
  <si>
    <t>発注者の
監督員名</t>
    <rPh sb="0" eb="3">
      <t>ハッチュウシャ</t>
    </rPh>
    <rPh sb="5" eb="7">
      <t>カントク</t>
    </rPh>
    <rPh sb="7" eb="8">
      <t>イン</t>
    </rPh>
    <rPh sb="8" eb="9">
      <t>メイ</t>
    </rPh>
    <phoneticPr fontId="8"/>
  </si>
  <si>
    <t>権限及び</t>
    <rPh sb="0" eb="1">
      <t>ケン</t>
    </rPh>
    <rPh sb="1" eb="2">
      <t>キリ</t>
    </rPh>
    <rPh sb="2" eb="3">
      <t>オヨ</t>
    </rPh>
    <phoneticPr fontId="8"/>
  </si>
  <si>
    <t>契約書記載のとおり
意見申出方法＝書面による</t>
    <rPh sb="0" eb="2">
      <t>ケイヤク</t>
    </rPh>
    <rPh sb="2" eb="3">
      <t>ショ</t>
    </rPh>
    <rPh sb="3" eb="5">
      <t>キサイ</t>
    </rPh>
    <rPh sb="10" eb="12">
      <t>イケン</t>
    </rPh>
    <rPh sb="12" eb="14">
      <t>モウシデ</t>
    </rPh>
    <rPh sb="14" eb="16">
      <t>ホウホウ</t>
    </rPh>
    <rPh sb="17" eb="19">
      <t>ショメン</t>
    </rPh>
    <phoneticPr fontId="8"/>
  </si>
  <si>
    <t>監 督 員 名</t>
    <rPh sb="0" eb="1">
      <t>ラン</t>
    </rPh>
    <rPh sb="2" eb="3">
      <t>ヨシ</t>
    </rPh>
    <rPh sb="4" eb="5">
      <t>イン</t>
    </rPh>
    <rPh sb="6" eb="7">
      <t>メイ</t>
    </rPh>
    <phoneticPr fontId="8"/>
  </si>
  <si>
    <t>担当工事内容</t>
    <rPh sb="0" eb="2">
      <t>タントウ</t>
    </rPh>
    <rPh sb="2" eb="4">
      <t>コウジ</t>
    </rPh>
    <rPh sb="4" eb="6">
      <t>ナイヨウ</t>
    </rPh>
    <phoneticPr fontId="8"/>
  </si>
  <si>
    <t>現場代理人名</t>
    <phoneticPr fontId="8"/>
  </si>
  <si>
    <t>一号特定技能外国人の
従事の状況（有無）</t>
    <phoneticPr fontId="7"/>
  </si>
  <si>
    <t>外国人建設就労者の
従事の状況(有無)</t>
    <phoneticPr fontId="7"/>
  </si>
  <si>
    <t>外国人技能実習生の
従事の状況(有無)</t>
    <phoneticPr fontId="7"/>
  </si>
  <si>
    <t>監理技術者名
主任技術者名</t>
    <rPh sb="0" eb="1">
      <t>ミ</t>
    </rPh>
    <rPh sb="1" eb="2">
      <t>リ</t>
    </rPh>
    <rPh sb="7" eb="12">
      <t>シュニンギジュツシャ</t>
    </rPh>
    <rPh sb="12" eb="13">
      <t>メイ</t>
    </rPh>
    <phoneticPr fontId="8"/>
  </si>
  <si>
    <t>専 任</t>
    <rPh sb="0" eb="1">
      <t>アツム</t>
    </rPh>
    <rPh sb="2" eb="3">
      <t>ニン</t>
    </rPh>
    <phoneticPr fontId="8"/>
  </si>
  <si>
    <t>資 格 内 容</t>
    <rPh sb="0" eb="1">
      <t>シ</t>
    </rPh>
    <rPh sb="2" eb="3">
      <t>カク</t>
    </rPh>
    <rPh sb="4" eb="5">
      <t>ナイ</t>
    </rPh>
    <rPh sb="6" eb="7">
      <t>カタチ</t>
    </rPh>
    <phoneticPr fontId="8"/>
  </si>
  <si>
    <t>○</t>
    <phoneticPr fontId="8"/>
  </si>
  <si>
    <t>監理技術者補佐名</t>
    <rPh sb="0" eb="5">
      <t>カンリギジュツシャ</t>
    </rPh>
    <rPh sb="5" eb="7">
      <t>ホサ</t>
    </rPh>
    <rPh sb="7" eb="8">
      <t>メイ</t>
    </rPh>
    <phoneticPr fontId="7"/>
  </si>
  <si>
    <t>資 格 内 容</t>
    <phoneticPr fontId="7"/>
  </si>
  <si>
    <t>※施工体制台帳の添付書類（建設業法施行規則第14条の2条2項）</t>
    <rPh sb="1" eb="5">
      <t>セコウタイセイ</t>
    </rPh>
    <rPh sb="5" eb="7">
      <t>ダイチョウ</t>
    </rPh>
    <rPh sb="8" eb="12">
      <t>テンプショルイ</t>
    </rPh>
    <rPh sb="13" eb="17">
      <t>ケンセツギョウホウ</t>
    </rPh>
    <rPh sb="17" eb="19">
      <t>セコウ</t>
    </rPh>
    <rPh sb="19" eb="21">
      <t>キソク</t>
    </rPh>
    <rPh sb="21" eb="22">
      <t>ダイ</t>
    </rPh>
    <rPh sb="24" eb="25">
      <t>ジョウ</t>
    </rPh>
    <rPh sb="27" eb="28">
      <t>ジョウ</t>
    </rPh>
    <rPh sb="29" eb="30">
      <t>コウ</t>
    </rPh>
    <phoneticPr fontId="7"/>
  </si>
  <si>
    <t>専門技術者名</t>
    <rPh sb="0" eb="2">
      <t>センモン</t>
    </rPh>
    <rPh sb="2" eb="5">
      <t>ギジュツシャ</t>
    </rPh>
    <rPh sb="5" eb="6">
      <t>メイ</t>
    </rPh>
    <phoneticPr fontId="8"/>
  </si>
  <si>
    <t>専門技術者名</t>
    <rPh sb="0" eb="2">
      <t>センモン</t>
    </rPh>
    <rPh sb="2" eb="5">
      <t>ギジュツシャ</t>
    </rPh>
    <rPh sb="5" eb="6">
      <t>ナ</t>
    </rPh>
    <phoneticPr fontId="8"/>
  </si>
  <si>
    <t>・発行者と作成建設業者の請負契約及び作建設業者と下請負人の下請契約に係る当初契約及び変更契約の</t>
    <rPh sb="1" eb="4">
      <t>ハッコウシャ</t>
    </rPh>
    <rPh sb="5" eb="7">
      <t>サクセイ</t>
    </rPh>
    <rPh sb="7" eb="10">
      <t>ケンセツギョウ</t>
    </rPh>
    <rPh sb="10" eb="11">
      <t>シャ</t>
    </rPh>
    <rPh sb="12" eb="14">
      <t>ウケオイ</t>
    </rPh>
    <rPh sb="14" eb="16">
      <t>ケイヤク</t>
    </rPh>
    <rPh sb="16" eb="17">
      <t>オヨ</t>
    </rPh>
    <rPh sb="18" eb="19">
      <t>サク</t>
    </rPh>
    <rPh sb="19" eb="21">
      <t>ケンセツ</t>
    </rPh>
    <rPh sb="21" eb="23">
      <t>ギョウシャ</t>
    </rPh>
    <rPh sb="24" eb="27">
      <t>シタウケオイ</t>
    </rPh>
    <rPh sb="27" eb="28">
      <t>ニン</t>
    </rPh>
    <rPh sb="29" eb="31">
      <t>シタウ</t>
    </rPh>
    <rPh sb="31" eb="33">
      <t>ケイヤク</t>
    </rPh>
    <rPh sb="34" eb="35">
      <t>カカ</t>
    </rPh>
    <rPh sb="36" eb="38">
      <t>トウショ</t>
    </rPh>
    <rPh sb="38" eb="40">
      <t>ケイヤク</t>
    </rPh>
    <rPh sb="40" eb="41">
      <t>オヨ</t>
    </rPh>
    <rPh sb="42" eb="44">
      <t>ヘンコウ</t>
    </rPh>
    <rPh sb="44" eb="46">
      <t>ケイヤク</t>
    </rPh>
    <phoneticPr fontId="7"/>
  </si>
  <si>
    <t>契約書面の写し(公共工事以外の建設工事について締結されるものに係るものは、請負代金の額に係る部分を</t>
    <rPh sb="2" eb="4">
      <t>ショメン</t>
    </rPh>
    <rPh sb="5" eb="6">
      <t>ウツ</t>
    </rPh>
    <rPh sb="8" eb="10">
      <t>コウキョウ</t>
    </rPh>
    <rPh sb="10" eb="14">
      <t>コウジイガイ</t>
    </rPh>
    <rPh sb="15" eb="17">
      <t>ケンセツ</t>
    </rPh>
    <rPh sb="17" eb="19">
      <t>コウジ</t>
    </rPh>
    <rPh sb="23" eb="25">
      <t>テイケツ</t>
    </rPh>
    <rPh sb="31" eb="32">
      <t>カカ</t>
    </rPh>
    <rPh sb="37" eb="39">
      <t>ウケオイ</t>
    </rPh>
    <rPh sb="39" eb="41">
      <t>ダイキン</t>
    </rPh>
    <rPh sb="42" eb="43">
      <t>ガク</t>
    </rPh>
    <rPh sb="44" eb="45">
      <t>カカ</t>
    </rPh>
    <rPh sb="46" eb="48">
      <t>ブブン</t>
    </rPh>
    <phoneticPr fontId="7"/>
  </si>
  <si>
    <t>除く）</t>
    <phoneticPr fontId="7"/>
  </si>
  <si>
    <t>・主任技術者又は監理技術者が主任技術者資格又は管理技術者資格を有する事を証する書面及び当該主任</t>
    <rPh sb="1" eb="5">
      <t>シュニンギジュツ</t>
    </rPh>
    <rPh sb="5" eb="6">
      <t>シャ</t>
    </rPh>
    <rPh sb="6" eb="7">
      <t>マタ</t>
    </rPh>
    <rPh sb="8" eb="13">
      <t>カンリギジュツシャ</t>
    </rPh>
    <rPh sb="14" eb="19">
      <t>シュニンギジュツシャ</t>
    </rPh>
    <rPh sb="19" eb="21">
      <t>シカク</t>
    </rPh>
    <rPh sb="21" eb="22">
      <t>マタ</t>
    </rPh>
    <rPh sb="23" eb="27">
      <t>カンリギジュツ</t>
    </rPh>
    <rPh sb="27" eb="28">
      <t>シャ</t>
    </rPh>
    <rPh sb="28" eb="30">
      <t>シカク</t>
    </rPh>
    <rPh sb="31" eb="32">
      <t>ユウ</t>
    </rPh>
    <rPh sb="34" eb="35">
      <t>コト</t>
    </rPh>
    <rPh sb="36" eb="37">
      <t>ショウ</t>
    </rPh>
    <rPh sb="39" eb="41">
      <t>ショメン</t>
    </rPh>
    <rPh sb="41" eb="42">
      <t>オヨ</t>
    </rPh>
    <rPh sb="43" eb="45">
      <t>トウガイ</t>
    </rPh>
    <rPh sb="45" eb="47">
      <t>シュニン</t>
    </rPh>
    <phoneticPr fontId="7"/>
  </si>
  <si>
    <t>技術者又は管理技術者が作成建設業者に雇用期間を特に限定することなく雇用されている者であることを証す</t>
    <rPh sb="3" eb="4">
      <t>マタ</t>
    </rPh>
    <rPh sb="5" eb="7">
      <t>カンリ</t>
    </rPh>
    <rPh sb="7" eb="10">
      <t>ギジュツシャ</t>
    </rPh>
    <rPh sb="11" eb="13">
      <t>サクセイ</t>
    </rPh>
    <rPh sb="13" eb="17">
      <t>ケンセツギョウシャ</t>
    </rPh>
    <rPh sb="18" eb="22">
      <t>コヨウキカン</t>
    </rPh>
    <rPh sb="23" eb="24">
      <t>トク</t>
    </rPh>
    <rPh sb="25" eb="27">
      <t>ゲンテイ</t>
    </rPh>
    <rPh sb="33" eb="35">
      <t>コヨウ</t>
    </rPh>
    <rPh sb="40" eb="41">
      <t>モノ</t>
    </rPh>
    <rPh sb="47" eb="48">
      <t>ショウ</t>
    </rPh>
    <phoneticPr fontId="7"/>
  </si>
  <si>
    <t>る書面又はこれらの写し</t>
    <phoneticPr fontId="7"/>
  </si>
  <si>
    <t>・専門技術者をおく場合は、その者が主任技術者資格を有することを証する書面及びその者が作成建設業者に</t>
    <rPh sb="1" eb="6">
      <t>センモンギジュツシャ</t>
    </rPh>
    <rPh sb="9" eb="11">
      <t>バアイ</t>
    </rPh>
    <rPh sb="15" eb="16">
      <t>モノ</t>
    </rPh>
    <rPh sb="17" eb="22">
      <t>シュニンギジュツシャ</t>
    </rPh>
    <rPh sb="22" eb="24">
      <t>シカク</t>
    </rPh>
    <rPh sb="25" eb="26">
      <t>ユウ</t>
    </rPh>
    <rPh sb="31" eb="32">
      <t>ショウ</t>
    </rPh>
    <rPh sb="34" eb="36">
      <t>ショメン</t>
    </rPh>
    <rPh sb="36" eb="37">
      <t>オヨ</t>
    </rPh>
    <rPh sb="40" eb="41">
      <t>モノ</t>
    </rPh>
    <phoneticPr fontId="7"/>
  </si>
  <si>
    <t>一号特定技能外国人の従事の状況（有無）</t>
    <phoneticPr fontId="7"/>
  </si>
  <si>
    <t>雇用期間を特に限定することなく雇用されている者であることを証する書面又はこれらの写し</t>
    <phoneticPr fontId="7"/>
  </si>
  <si>
    <t>左側：「1.施工」ｼｰﾄ右側　1次業者　データを反映</t>
    <rPh sb="0" eb="1">
      <t>ヒダリ</t>
    </rPh>
    <rPh sb="1" eb="2">
      <t>ガワ</t>
    </rPh>
    <phoneticPr fontId="38"/>
  </si>
  <si>
    <t>右側：「登録」ｼｰﾄ：2次業者-1　データを反映（2次業者が無い：右半分を斜線・印刷1ページのみ）</t>
    <rPh sb="0" eb="2">
      <t>ミギガワ</t>
    </rPh>
    <rPh sb="26" eb="27">
      <t>ジ</t>
    </rPh>
    <rPh sb="27" eb="29">
      <t>ギョウシャ</t>
    </rPh>
    <rPh sb="40" eb="42">
      <t>インサツ</t>
    </rPh>
    <phoneticPr fontId="38"/>
  </si>
  <si>
    <t>すぐ左側の2次業者のデータを反映</t>
    <rPh sb="2" eb="4">
      <t>ヒダリガワ</t>
    </rPh>
    <rPh sb="6" eb="7">
      <t>ジ</t>
    </rPh>
    <rPh sb="7" eb="9">
      <t>ギョウシャ</t>
    </rPh>
    <phoneticPr fontId="38"/>
  </si>
  <si>
    <t>右側：「登録」ｼｰﾄ：3次業者-1　データを反映（3次業者が無い：右半分を斜線・印刷1～2ページ）</t>
    <rPh sb="0" eb="1">
      <t>ミギ</t>
    </rPh>
    <rPh sb="1" eb="2">
      <t>ガワ</t>
    </rPh>
    <rPh sb="26" eb="27">
      <t>ジ</t>
    </rPh>
    <rPh sb="27" eb="29">
      <t>ギョウシャ</t>
    </rPh>
    <rPh sb="40" eb="42">
      <t>インサツ</t>
    </rPh>
    <phoneticPr fontId="38"/>
  </si>
  <si>
    <t>すぐ左側の3次業者のデータを反映</t>
    <rPh sb="2" eb="4">
      <t>ヒダリガワ</t>
    </rPh>
    <rPh sb="6" eb="7">
      <t>ジ</t>
    </rPh>
    <rPh sb="7" eb="9">
      <t>ギョウシャ</t>
    </rPh>
    <phoneticPr fontId="38"/>
  </si>
  <si>
    <t>※３次業者あり：上の＋をクリックしシートを開く</t>
    <rPh sb="3" eb="5">
      <t>ギョウシャ</t>
    </rPh>
    <phoneticPr fontId="7"/>
  </si>
  <si>
    <t xml:space="preserve">様式-2 全建統一様式第１号－甲 </t>
    <rPh sb="0" eb="2">
      <t>ヨウシキ</t>
    </rPh>
    <rPh sb="5" eb="6">
      <t>ゼンコク</t>
    </rPh>
    <rPh sb="6" eb="7">
      <t>ケンチク</t>
    </rPh>
    <rPh sb="7" eb="9">
      <t>トウイツ</t>
    </rPh>
    <rPh sb="9" eb="11">
      <t>ヨウシキ</t>
    </rPh>
    <rPh sb="11" eb="12">
      <t>ダイ</t>
    </rPh>
    <rPh sb="13" eb="14">
      <t>ゴウ</t>
    </rPh>
    <rPh sb="15" eb="16">
      <t>コウ</t>
    </rPh>
    <phoneticPr fontId="8"/>
  </si>
  <si>
    <t xml:space="preserve"> </t>
    <phoneticPr fontId="7"/>
  </si>
  <si>
    <t>（1次－2次）</t>
    <rPh sb="2" eb="3">
      <t>ジ</t>
    </rPh>
    <rPh sb="5" eb="6">
      <t>ジ</t>
    </rPh>
    <phoneticPr fontId="7"/>
  </si>
  <si>
    <t>（2次－3次）</t>
    <rPh sb="2" eb="3">
      <t>ジ</t>
    </rPh>
    <rPh sb="5" eb="6">
      <t>ジ</t>
    </rPh>
    <phoneticPr fontId="7"/>
  </si>
  <si>
    <t>（3次-　〆）</t>
    <rPh sb="2" eb="3">
      <t>ジ</t>
    </rPh>
    <phoneticPr fontId="7"/>
  </si>
  <si>
    <t>再下請負通知書（変更届）</t>
    <rPh sb="0" eb="1">
      <t>サイ</t>
    </rPh>
    <rPh sb="1" eb="2">
      <t>シタ</t>
    </rPh>
    <rPh sb="2" eb="4">
      <t>ウケオイ</t>
    </rPh>
    <rPh sb="4" eb="7">
      <t>ツウチショ</t>
    </rPh>
    <rPh sb="8" eb="10">
      <t>ヘンコウ</t>
    </rPh>
    <rPh sb="10" eb="11">
      <t>トドケ</t>
    </rPh>
    <phoneticPr fontId="8"/>
  </si>
  <si>
    <t>≪再下請負関係≫</t>
    <rPh sb="1" eb="2">
      <t>サイ</t>
    </rPh>
    <rPh sb="2" eb="4">
      <t>シタウケ</t>
    </rPh>
    <rPh sb="4" eb="5">
      <t>マ</t>
    </rPh>
    <rPh sb="5" eb="7">
      <t>カンケイ</t>
    </rPh>
    <phoneticPr fontId="8"/>
  </si>
  <si>
    <t>再下請負業者および再下請負契約関係について次のとおり報告いたします。</t>
    <rPh sb="0" eb="1">
      <t>サイ</t>
    </rPh>
    <rPh sb="1" eb="3">
      <t>シタウケ</t>
    </rPh>
    <rPh sb="3" eb="4">
      <t>マ</t>
    </rPh>
    <rPh sb="4" eb="6">
      <t>ギョウシャ</t>
    </rPh>
    <rPh sb="9" eb="10">
      <t>サイ</t>
    </rPh>
    <rPh sb="10" eb="12">
      <t>シタウケ</t>
    </rPh>
    <rPh sb="12" eb="13">
      <t>マ</t>
    </rPh>
    <rPh sb="13" eb="15">
      <t>ケイヤク</t>
    </rPh>
    <rPh sb="15" eb="17">
      <t>カンケイ</t>
    </rPh>
    <rPh sb="21" eb="22">
      <t>ツギ</t>
    </rPh>
    <rPh sb="26" eb="28">
      <t>ホウコク</t>
    </rPh>
    <phoneticPr fontId="8"/>
  </si>
  <si>
    <t>直 近 上 位
注 文 者 名</t>
    <rPh sb="0" eb="1">
      <t>チョクセツ</t>
    </rPh>
    <rPh sb="2" eb="3">
      <t>チカ</t>
    </rPh>
    <rPh sb="4" eb="5">
      <t>ウエ</t>
    </rPh>
    <rPh sb="6" eb="7">
      <t>クライ</t>
    </rPh>
    <phoneticPr fontId="8"/>
  </si>
  <si>
    <t>　【報告下請負業者】</t>
    <rPh sb="2" eb="4">
      <t>ホウコク</t>
    </rPh>
    <rPh sb="4" eb="6">
      <t>シタウケ</t>
    </rPh>
    <rPh sb="6" eb="7">
      <t>マ</t>
    </rPh>
    <rPh sb="7" eb="9">
      <t>ギョウシャ</t>
    </rPh>
    <phoneticPr fontId="8"/>
  </si>
  <si>
    <t>　　【報告下請負業者】</t>
    <rPh sb="3" eb="5">
      <t>ホウコク</t>
    </rPh>
    <rPh sb="5" eb="7">
      <t>シタウケ</t>
    </rPh>
    <rPh sb="7" eb="8">
      <t>マ</t>
    </rPh>
    <rPh sb="8" eb="10">
      <t>ギョウシャ</t>
    </rPh>
    <phoneticPr fontId="8"/>
  </si>
  <si>
    <t>〒</t>
    <phoneticPr fontId="7"/>
  </si>
  <si>
    <t>住 　  所</t>
    <rPh sb="0" eb="1">
      <t>ジュウ</t>
    </rPh>
    <rPh sb="5" eb="6">
      <t>ショ</t>
    </rPh>
    <phoneticPr fontId="8"/>
  </si>
  <si>
    <t>TEL:</t>
    <phoneticPr fontId="7"/>
  </si>
  <si>
    <t>FAX：</t>
    <phoneticPr fontId="7"/>
  </si>
  <si>
    <t>ＴＥＬ：</t>
    <phoneticPr fontId="8"/>
  </si>
  <si>
    <t>元 請 名 称
事業者ID</t>
    <rPh sb="0" eb="1">
      <t>モト</t>
    </rPh>
    <rPh sb="2" eb="3">
      <t>ショウ</t>
    </rPh>
    <rPh sb="4" eb="5">
      <t>メイ</t>
    </rPh>
    <rPh sb="6" eb="7">
      <t>ショウ</t>
    </rPh>
    <rPh sb="8" eb="11">
      <t>ジギョウシャ</t>
    </rPh>
    <phoneticPr fontId="8"/>
  </si>
  <si>
    <t>ＦＡＸ：</t>
    <phoneticPr fontId="8"/>
  </si>
  <si>
    <t>会 社 名・
事業者ID</t>
    <rPh sb="0" eb="1">
      <t>カイ</t>
    </rPh>
    <rPh sb="2" eb="3">
      <t>シャ</t>
    </rPh>
    <rPh sb="4" eb="5">
      <t>メイ</t>
    </rPh>
    <rPh sb="7" eb="10">
      <t>ジギョウシャ</t>
    </rPh>
    <phoneticPr fontId="8"/>
  </si>
  <si>
    <t>建設業の
許　　可</t>
    <rPh sb="0" eb="3">
      <t>ケンセツギョウ</t>
    </rPh>
    <rPh sb="5" eb="6">
      <t>モト</t>
    </rPh>
    <rPh sb="8" eb="9">
      <t>カ</t>
    </rPh>
    <phoneticPr fontId="8"/>
  </si>
  <si>
    <t>工事業</t>
    <rPh sb="0" eb="3">
      <t>コウジギョウ</t>
    </rPh>
    <phoneticPr fontId="8"/>
  </si>
  <si>
    <t>　</t>
    <phoneticPr fontId="8"/>
  </si>
  <si>
    <t>≪自社に関する事項≫</t>
    <rPh sb="1" eb="3">
      <t>ジシャ</t>
    </rPh>
    <rPh sb="4" eb="5">
      <t>カン</t>
    </rPh>
    <rPh sb="7" eb="9">
      <t>ジコウ</t>
    </rPh>
    <phoneticPr fontId="8"/>
  </si>
  <si>
    <t>　 年　  　月　　  日</t>
  </si>
  <si>
    <t>工　　　期</t>
    <rPh sb="0" eb="5">
      <t>コウキ</t>
    </rPh>
    <phoneticPr fontId="8"/>
  </si>
  <si>
    <t>注文者と</t>
    <rPh sb="0" eb="2">
      <t>チュウモン</t>
    </rPh>
    <rPh sb="2" eb="3">
      <t>シャ</t>
    </rPh>
    <phoneticPr fontId="8"/>
  </si>
  <si>
    <t>契約日</t>
    <rPh sb="0" eb="3">
      <t>ケイヤクビ</t>
    </rPh>
    <phoneticPr fontId="7"/>
  </si>
  <si>
    <t>契約日</t>
    <rPh sb="0" eb="3">
      <t>ケイヤクビ</t>
    </rPh>
    <phoneticPr fontId="8"/>
  </si>
  <si>
    <t>の契約日</t>
    <rPh sb="1" eb="3">
      <t>ケイヤク</t>
    </rPh>
    <rPh sb="3" eb="4">
      <t>ヒ</t>
    </rPh>
    <phoneticPr fontId="8"/>
  </si>
  <si>
    <t>営業所の名称</t>
    <rPh sb="0" eb="3">
      <t>エイギョウショ</t>
    </rPh>
    <phoneticPr fontId="8"/>
  </si>
  <si>
    <t>現場代理人名</t>
    <rPh sb="0" eb="2">
      <t>ゲンバ</t>
    </rPh>
    <rPh sb="2" eb="5">
      <t>ダイリニン</t>
    </rPh>
    <rPh sb="5" eb="6">
      <t>メイ</t>
    </rPh>
    <phoneticPr fontId="8"/>
  </si>
  <si>
    <t>主任技術者名</t>
    <rPh sb="0" eb="2">
      <t>シュニン</t>
    </rPh>
    <rPh sb="2" eb="5">
      <t>ギジュツシャ</t>
    </rPh>
    <rPh sb="5" eb="6">
      <t>ナ</t>
    </rPh>
    <phoneticPr fontId="8"/>
  </si>
  <si>
    <t>専　任</t>
    <phoneticPr fontId="8"/>
  </si>
  <si>
    <t>事業所整理
記号等</t>
    <rPh sb="0" eb="3">
      <t>ジギョウショ</t>
    </rPh>
    <rPh sb="3" eb="5">
      <t>セイリ</t>
    </rPh>
    <rPh sb="6" eb="8">
      <t>キゴウ</t>
    </rPh>
    <rPh sb="8" eb="9">
      <t>トウ</t>
    </rPh>
    <phoneticPr fontId="8"/>
  </si>
  <si>
    <t>事業所の名称</t>
    <rPh sb="0" eb="3">
      <t>ジギョウショ</t>
    </rPh>
    <rPh sb="4" eb="6">
      <t>メイショウ</t>
    </rPh>
    <phoneticPr fontId="8"/>
  </si>
  <si>
    <t>非専任</t>
    <rPh sb="0" eb="1">
      <t>ヒ</t>
    </rPh>
    <phoneticPr fontId="8"/>
  </si>
  <si>
    <t>監　督　員　名</t>
    <rPh sb="0" eb="3">
      <t>カントク</t>
    </rPh>
    <rPh sb="4" eb="5">
      <t>イン</t>
    </rPh>
    <rPh sb="6" eb="7">
      <t>ナマエ</t>
    </rPh>
    <phoneticPr fontId="8"/>
  </si>
  <si>
    <t>安全衛生推進者名</t>
    <rPh sb="0" eb="2">
      <t>アンゼン</t>
    </rPh>
    <rPh sb="2" eb="4">
      <t>エイセイ</t>
    </rPh>
    <rPh sb="4" eb="7">
      <t>スイシンシャ</t>
    </rPh>
    <rPh sb="7" eb="8">
      <t>ナマエ</t>
    </rPh>
    <phoneticPr fontId="8"/>
  </si>
  <si>
    <t>一号特定技能
外国人の従事
の状況（有無）</t>
    <phoneticPr fontId="7"/>
  </si>
  <si>
    <t>外国人建設就
労者の従事の
状況(有無)</t>
    <phoneticPr fontId="7"/>
  </si>
  <si>
    <t>外国人技能実
習生の従事の
状況(有無)</t>
    <phoneticPr fontId="7"/>
  </si>
  <si>
    <t>主任技術者名</t>
    <phoneticPr fontId="8"/>
  </si>
  <si>
    <t>専　任</t>
    <rPh sb="0" eb="1">
      <t>アツム</t>
    </rPh>
    <rPh sb="2" eb="3">
      <t>ニン</t>
    </rPh>
    <phoneticPr fontId="8"/>
  </si>
  <si>
    <t>非専任</t>
  </si>
  <si>
    <t>※再下請通知書の添付書類（建設業法施行規則第14条の4条3項）</t>
    <rPh sb="1" eb="4">
      <t>サイシタウ</t>
    </rPh>
    <rPh sb="4" eb="7">
      <t>ツウチショ</t>
    </rPh>
    <rPh sb="8" eb="10">
      <t>テンプ</t>
    </rPh>
    <rPh sb="10" eb="12">
      <t>ショルイ</t>
    </rPh>
    <rPh sb="13" eb="17">
      <t>ケンセツギョウホウ</t>
    </rPh>
    <rPh sb="17" eb="19">
      <t>セコウ</t>
    </rPh>
    <rPh sb="19" eb="21">
      <t>キソク</t>
    </rPh>
    <rPh sb="21" eb="22">
      <t>ダイ</t>
    </rPh>
    <rPh sb="24" eb="25">
      <t>ジョウ</t>
    </rPh>
    <rPh sb="27" eb="28">
      <t>ジョウ</t>
    </rPh>
    <rPh sb="29" eb="30">
      <t>コウ</t>
    </rPh>
    <phoneticPr fontId="7"/>
  </si>
  <si>
    <t>・再下請通知人が再下請人と締結した当初契約及び変更契約の契約書面の写し(公共工事以外の</t>
    <rPh sb="1" eb="2">
      <t>サイ</t>
    </rPh>
    <rPh sb="2" eb="3">
      <t>シタ</t>
    </rPh>
    <rPh sb="3" eb="4">
      <t>ショウ</t>
    </rPh>
    <rPh sb="4" eb="6">
      <t>ツウチ</t>
    </rPh>
    <rPh sb="6" eb="7">
      <t>ニン</t>
    </rPh>
    <rPh sb="8" eb="9">
      <t>サイ</t>
    </rPh>
    <rPh sb="9" eb="11">
      <t>シタウ</t>
    </rPh>
    <rPh sb="11" eb="12">
      <t>ニン</t>
    </rPh>
    <rPh sb="13" eb="15">
      <t>テイケツ</t>
    </rPh>
    <rPh sb="17" eb="19">
      <t>トウショ</t>
    </rPh>
    <rPh sb="19" eb="21">
      <t>ケイヤク</t>
    </rPh>
    <rPh sb="21" eb="22">
      <t>オヨ</t>
    </rPh>
    <rPh sb="23" eb="25">
      <t>ヘンコウ</t>
    </rPh>
    <rPh sb="25" eb="27">
      <t>ケイヤク</t>
    </rPh>
    <phoneticPr fontId="7"/>
  </si>
  <si>
    <t>締結されるものに係るものは、請負代金の額に係る部分を除く）</t>
    <phoneticPr fontId="7"/>
  </si>
  <si>
    <t>建設工事について締結されるものに係るものは、請負代金の額に係る部分を除く）</t>
  </si>
  <si>
    <t>一号特定技能
外国人の従事の
状況（有無）</t>
    <phoneticPr fontId="7"/>
  </si>
  <si>
    <t>（3次－〆）</t>
    <rPh sb="2" eb="3">
      <t>ジ</t>
    </rPh>
    <phoneticPr fontId="7"/>
  </si>
  <si>
    <t>TEN:</t>
  </si>
  <si>
    <t>「名簿」ｼｰﾄの名簿№を入れるとデータを反映</t>
    <rPh sb="1" eb="3">
      <t>メイボ</t>
    </rPh>
    <rPh sb="8" eb="10">
      <t>メイボ</t>
    </rPh>
    <rPh sb="12" eb="13">
      <t>イ</t>
    </rPh>
    <phoneticPr fontId="38"/>
  </si>
  <si>
    <t>経験年数・年齢＝作成日で自動計算</t>
  </si>
  <si>
    <t>＊届出必要：　⑤高齢　提出してください。</t>
    <phoneticPr fontId="38"/>
  </si>
  <si>
    <t>作成日・提出日は入力が必要です！　(　)次会社名は、セルをクリックし　リストから選んでください</t>
    <phoneticPr fontId="38"/>
  </si>
  <si>
    <t>様式-3　全建統一様式第5号</t>
    <rPh sb="0" eb="2">
      <t>ヨウシキ</t>
    </rPh>
    <rPh sb="5" eb="6">
      <t>ゼンコク</t>
    </rPh>
    <rPh sb="6" eb="7">
      <t>ケンチク</t>
    </rPh>
    <rPh sb="7" eb="9">
      <t>トウイツ</t>
    </rPh>
    <rPh sb="9" eb="11">
      <t>ヨウシキ</t>
    </rPh>
    <rPh sb="11" eb="12">
      <t>ダイ</t>
    </rPh>
    <rPh sb="13" eb="14">
      <t>ゴウ</t>
    </rPh>
    <phoneticPr fontId="8"/>
  </si>
  <si>
    <t>元請確認欄</t>
    <rPh sb="0" eb="1">
      <t>モト</t>
    </rPh>
    <rPh sb="1" eb="2">
      <t>ウ</t>
    </rPh>
    <rPh sb="2" eb="4">
      <t>カクニン</t>
    </rPh>
    <rPh sb="4" eb="5">
      <t>ラン</t>
    </rPh>
    <phoneticPr fontId="38"/>
  </si>
  <si>
    <t>現</t>
    <rPh sb="0" eb="1">
      <t>ゲン</t>
    </rPh>
    <phoneticPr fontId="41"/>
  </si>
  <si>
    <t>現場管理人</t>
  </si>
  <si>
    <t>(１次) 会社名</t>
    <rPh sb="2" eb="3">
      <t>ジ</t>
    </rPh>
    <rPh sb="5" eb="7">
      <t>カイシャ</t>
    </rPh>
    <rPh sb="7" eb="8">
      <t>メイ</t>
    </rPh>
    <phoneticPr fontId="38"/>
  </si>
  <si>
    <t>この列は印刷の範囲外です</t>
    <rPh sb="2" eb="3">
      <t>レツ</t>
    </rPh>
    <rPh sb="4" eb="6">
      <t>インサツ</t>
    </rPh>
    <rPh sb="7" eb="9">
      <t>ハンイ</t>
    </rPh>
    <rPh sb="9" eb="10">
      <t>ソト</t>
    </rPh>
    <phoneticPr fontId="38"/>
  </si>
  <si>
    <t>安</t>
  </si>
  <si>
    <t>安全衛生責任者</t>
  </si>
  <si>
    <t>(２次) 会社名</t>
    <rPh sb="2" eb="3">
      <t>ジ</t>
    </rPh>
    <rPh sb="5" eb="7">
      <t>カイシャ</t>
    </rPh>
    <rPh sb="7" eb="8">
      <t>メイ</t>
    </rPh>
    <phoneticPr fontId="38"/>
  </si>
  <si>
    <t>　　　作　　業　　員　　名　　簿　</t>
    <rPh sb="3" eb="4">
      <t>サク</t>
    </rPh>
    <rPh sb="6" eb="7">
      <t>ギョウ</t>
    </rPh>
    <rPh sb="9" eb="10">
      <t>イン</t>
    </rPh>
    <rPh sb="12" eb="13">
      <t>ナ</t>
    </rPh>
    <rPh sb="15" eb="16">
      <t>ボ</t>
    </rPh>
    <phoneticPr fontId="41"/>
  </si>
  <si>
    <t>職</t>
    <rPh sb="0" eb="1">
      <t>ショク</t>
    </rPh>
    <phoneticPr fontId="38"/>
  </si>
  <si>
    <t>(３次) 会社名</t>
    <rPh sb="2" eb="3">
      <t>ジ</t>
    </rPh>
    <rPh sb="5" eb="7">
      <t>カイシャ</t>
    </rPh>
    <rPh sb="7" eb="8">
      <t>メイ</t>
    </rPh>
    <phoneticPr fontId="38"/>
  </si>
  <si>
    <t>事業所の名称</t>
    <rPh sb="0" eb="1">
      <t>コト</t>
    </rPh>
    <rPh sb="1" eb="2">
      <t>ギョウ</t>
    </rPh>
    <rPh sb="2" eb="3">
      <t>ショ</t>
    </rPh>
    <rPh sb="4" eb="5">
      <t>ナ</t>
    </rPh>
    <rPh sb="5" eb="6">
      <t>ショウ</t>
    </rPh>
    <phoneticPr fontId="7"/>
  </si>
  <si>
    <t>技</t>
  </si>
  <si>
    <t>主任技術者</t>
  </si>
  <si>
    <t>(４次) 会社名</t>
    <rPh sb="2" eb="3">
      <t>ジ</t>
    </rPh>
    <rPh sb="5" eb="7">
      <t>カイシャ</t>
    </rPh>
    <rPh sb="7" eb="8">
      <t>メイ</t>
    </rPh>
    <phoneticPr fontId="38"/>
  </si>
  <si>
    <t>（</t>
    <phoneticPr fontId="38"/>
  </si>
  <si>
    <t>年　月　日</t>
    <rPh sb="0" eb="1">
      <t>トシ</t>
    </rPh>
    <rPh sb="2" eb="3">
      <t>ツキ</t>
    </rPh>
    <rPh sb="4" eb="5">
      <t>ヒ</t>
    </rPh>
    <phoneticPr fontId="38"/>
  </si>
  <si>
    <t>作成　　）　　</t>
    <rPh sb="0" eb="2">
      <t>サクセイ</t>
    </rPh>
    <phoneticPr fontId="38"/>
  </si>
  <si>
    <t>　　提出日　</t>
    <rPh sb="2" eb="4">
      <t>テイシュツ</t>
    </rPh>
    <rPh sb="4" eb="5">
      <t>ビ</t>
    </rPh>
    <phoneticPr fontId="38"/>
  </si>
  <si>
    <t>年　　月　　日</t>
    <rPh sb="0" eb="1">
      <t>ネン</t>
    </rPh>
    <rPh sb="3" eb="4">
      <t>ツキ</t>
    </rPh>
    <rPh sb="6" eb="7">
      <t>ヒ</t>
    </rPh>
    <phoneticPr fontId="38"/>
  </si>
  <si>
    <t>作</t>
    <rPh sb="0" eb="1">
      <t>サク</t>
    </rPh>
    <phoneticPr fontId="38"/>
  </si>
  <si>
    <t>作業主任者</t>
    <rPh sb="0" eb="5">
      <t>サギョウシュニンシャ</t>
    </rPh>
    <phoneticPr fontId="38"/>
  </si>
  <si>
    <t>現場ID</t>
    <rPh sb="0" eb="2">
      <t>ゲンバ</t>
    </rPh>
    <phoneticPr fontId="7"/>
  </si>
  <si>
    <t>女</t>
    <rPh sb="0" eb="1">
      <t>オンナ</t>
    </rPh>
    <phoneticPr fontId="38"/>
  </si>
  <si>
    <t>女子作業員</t>
  </si>
  <si>
    <t>書面に記載した内容は、作業員名簿として安全衛生管理や</t>
    <phoneticPr fontId="38"/>
  </si>
  <si>
    <t>一次会社名</t>
    <rPh sb="0" eb="1">
      <t>イチ</t>
    </rPh>
    <rPh sb="1" eb="2">
      <t>ジ</t>
    </rPh>
    <rPh sb="2" eb="5">
      <t>カイシャメイ</t>
    </rPh>
    <phoneticPr fontId="38"/>
  </si>
  <si>
    <t>未</t>
    <rPh sb="0" eb="1">
      <t>ミ</t>
    </rPh>
    <phoneticPr fontId="38"/>
  </si>
  <si>
    <t>18歳未満の作業員</t>
  </si>
  <si>
    <t>←</t>
    <phoneticPr fontId="38"/>
  </si>
  <si>
    <t>作業員名簿の</t>
    <rPh sb="0" eb="3">
      <t>サギョウイン</t>
    </rPh>
    <rPh sb="3" eb="5">
      <t>メイボ</t>
    </rPh>
    <phoneticPr fontId="38"/>
  </si>
  <si>
    <t>所  長  名</t>
    <phoneticPr fontId="41"/>
  </si>
  <si>
    <t>殿</t>
    <rPh sb="0" eb="1">
      <t>トノ</t>
    </rPh>
    <phoneticPr fontId="7"/>
  </si>
  <si>
    <t>労働災害発生時の緊急連絡対応のために元請負業者に提</t>
    <phoneticPr fontId="38"/>
  </si>
  <si>
    <t>能</t>
    <rPh sb="0" eb="1">
      <t>ノウ</t>
    </rPh>
    <phoneticPr fontId="38"/>
  </si>
  <si>
    <t>能力向上教育</t>
    <rPh sb="0" eb="2">
      <t>ノウリョク</t>
    </rPh>
    <rPh sb="2" eb="4">
      <t>コウジョウ</t>
    </rPh>
    <rPh sb="4" eb="6">
      <t>キョウイク</t>
    </rPh>
    <phoneticPr fontId="38"/>
  </si>
  <si>
    <t>「番号1」の作業員</t>
    <phoneticPr fontId="38"/>
  </si>
  <si>
    <t>示することについて、記載者本人が同意を しています。</t>
    <phoneticPr fontId="38"/>
  </si>
  <si>
    <t>再</t>
    <rPh sb="0" eb="1">
      <t>サイ</t>
    </rPh>
    <phoneticPr fontId="38"/>
  </si>
  <si>
    <t>危険有害業務・再発防止教育</t>
  </si>
  <si>
    <t>会社名を反映。</t>
    <phoneticPr fontId="38"/>
  </si>
  <si>
    <t>習</t>
    <rPh sb="0" eb="1">
      <t>シュウ</t>
    </rPh>
    <phoneticPr fontId="38"/>
  </si>
  <si>
    <t>外国人技能実習生</t>
    <rPh sb="0" eb="2">
      <t>ガイコク</t>
    </rPh>
    <rPh sb="2" eb="3">
      <t>ジン</t>
    </rPh>
    <rPh sb="3" eb="5">
      <t>ギノウ</t>
    </rPh>
    <rPh sb="5" eb="8">
      <t>ジッシュウセイ</t>
    </rPh>
    <phoneticPr fontId="38"/>
  </si>
  <si>
    <t>「名簿№」</t>
    <rPh sb="1" eb="3">
      <t>メイボ</t>
    </rPh>
    <phoneticPr fontId="38"/>
  </si>
  <si>
    <t>番　号</t>
    <rPh sb="0" eb="1">
      <t>バン</t>
    </rPh>
    <rPh sb="2" eb="3">
      <t>ゴウ</t>
    </rPh>
    <phoneticPr fontId="7"/>
  </si>
  <si>
    <t xml:space="preserve"> ふ　り　が　な  </t>
    <phoneticPr fontId="37"/>
  </si>
  <si>
    <t>職   種</t>
    <phoneticPr fontId="7"/>
  </si>
  <si>
    <t>※
（注1）　</t>
    <phoneticPr fontId="7"/>
  </si>
  <si>
    <t>雇用年月日</t>
    <rPh sb="0" eb="2">
      <t>コヨウ</t>
    </rPh>
    <rPh sb="2" eb="3">
      <t>ネン</t>
    </rPh>
    <rPh sb="3" eb="4">
      <t>ガツ</t>
    </rPh>
    <rPh sb="4" eb="5">
      <t>ニチ</t>
    </rPh>
    <phoneticPr fontId="7"/>
  </si>
  <si>
    <t>生年月日</t>
    <rPh sb="0" eb="2">
      <t>セイネン</t>
    </rPh>
    <rPh sb="2" eb="4">
      <t>ガッピ</t>
    </rPh>
    <phoneticPr fontId="7"/>
  </si>
  <si>
    <t>現 住 所</t>
    <phoneticPr fontId="7"/>
  </si>
  <si>
    <t>現住所TEL</t>
    <phoneticPr fontId="7"/>
  </si>
  <si>
    <t>最 近 の
健康診断日</t>
    <phoneticPr fontId="7"/>
  </si>
  <si>
    <t>血液型</t>
    <rPh sb="0" eb="1">
      <t>チ</t>
    </rPh>
    <rPh sb="1" eb="2">
      <t>エキ</t>
    </rPh>
    <rPh sb="2" eb="3">
      <t>カタ</t>
    </rPh>
    <phoneticPr fontId="7"/>
  </si>
  <si>
    <t>特  殊
健康診断日</t>
    <phoneticPr fontId="7"/>
  </si>
  <si>
    <t>社　会　保　険　（注5）</t>
    <rPh sb="0" eb="1">
      <t>シャ</t>
    </rPh>
    <rPh sb="2" eb="3">
      <t>カイ</t>
    </rPh>
    <rPh sb="4" eb="5">
      <t>ホ</t>
    </rPh>
    <rPh sb="6" eb="7">
      <t>ケン</t>
    </rPh>
    <phoneticPr fontId="7"/>
  </si>
  <si>
    <t>（注6）
建退共</t>
    <rPh sb="5" eb="6">
      <t>タツル</t>
    </rPh>
    <rPh sb="6" eb="7">
      <t>タイ</t>
    </rPh>
    <phoneticPr fontId="38"/>
  </si>
  <si>
    <t>教 育・資 格・免 許</t>
    <rPh sb="0" eb="1">
      <t>キョウ</t>
    </rPh>
    <rPh sb="2" eb="3">
      <t>イク</t>
    </rPh>
    <rPh sb="4" eb="5">
      <t>シ</t>
    </rPh>
    <rPh sb="6" eb="7">
      <t>カク</t>
    </rPh>
    <rPh sb="8" eb="9">
      <t>メン</t>
    </rPh>
    <rPh sb="10" eb="11">
      <t>モト</t>
    </rPh>
    <phoneticPr fontId="7"/>
  </si>
  <si>
    <t>元請記載欄
新 規 入 場 年 月 日</t>
    <rPh sb="6" eb="7">
      <t>シン</t>
    </rPh>
    <rPh sb="8" eb="9">
      <t>キ</t>
    </rPh>
    <rPh sb="10" eb="11">
      <t>ニュウ</t>
    </rPh>
    <rPh sb="12" eb="13">
      <t>バ</t>
    </rPh>
    <rPh sb="14" eb="15">
      <t>トシ</t>
    </rPh>
    <rPh sb="16" eb="17">
      <t>ツキ</t>
    </rPh>
    <rPh sb="18" eb="19">
      <t>ヒ</t>
    </rPh>
    <phoneticPr fontId="38"/>
  </si>
  <si>
    <t>就</t>
    <rPh sb="0" eb="1">
      <t>シュウ</t>
    </rPh>
    <phoneticPr fontId="38"/>
  </si>
  <si>
    <t>外国人建設就労者</t>
  </si>
  <si>
    <t>入力で反映</t>
    <rPh sb="0" eb="2">
      <t>ニュウリョク</t>
    </rPh>
    <rPh sb="3" eb="5">
      <t>ハンエイ</t>
    </rPh>
    <phoneticPr fontId="38"/>
  </si>
  <si>
    <t>氏      名</t>
    <rPh sb="0" eb="1">
      <t>シ</t>
    </rPh>
    <rPh sb="7" eb="8">
      <t>メイ</t>
    </rPh>
    <phoneticPr fontId="7"/>
  </si>
  <si>
    <t>　健康保険　※1</t>
    <rPh sb="1" eb="3">
      <t>ケンコウ</t>
    </rPh>
    <rPh sb="3" eb="5">
      <t>ホケ</t>
    </rPh>
    <phoneticPr fontId="7"/>
  </si>
  <si>
    <t>1特</t>
    <rPh sb="1" eb="2">
      <t>トク</t>
    </rPh>
    <phoneticPr fontId="38"/>
  </si>
  <si>
    <t>1号特定技能外国人</t>
    <rPh sb="1" eb="2">
      <t>ゴウ</t>
    </rPh>
    <rPh sb="2" eb="4">
      <t>トクテイ</t>
    </rPh>
    <rPh sb="4" eb="6">
      <t>ギノウ</t>
    </rPh>
    <phoneticPr fontId="38"/>
  </si>
  <si>
    <t>経験年数</t>
    <rPh sb="0" eb="2">
      <t>ケイケン</t>
    </rPh>
    <rPh sb="2" eb="3">
      <t>ネン</t>
    </rPh>
    <phoneticPr fontId="7"/>
  </si>
  <si>
    <r>
      <rPr>
        <sz val="10"/>
        <rFont val="ＭＳ Ｐ明朝"/>
        <family val="1"/>
        <charset val="128"/>
      </rPr>
      <t>年　　　齢</t>
    </r>
    <r>
      <rPr>
        <sz val="9"/>
        <rFont val="ＭＳ Ｐ明朝"/>
        <family val="1"/>
        <charset val="128"/>
      </rPr>
      <t xml:space="preserve">
</t>
    </r>
    <r>
      <rPr>
        <sz val="8"/>
        <color rgb="FFFF0000"/>
        <rFont val="ＭＳ Ｐ明朝"/>
        <family val="1"/>
        <charset val="128"/>
      </rPr>
      <t>＊届出必要</t>
    </r>
    <rPh sb="0" eb="1">
      <t>ネン</t>
    </rPh>
    <rPh sb="4" eb="5">
      <t>トシ</t>
    </rPh>
    <phoneticPr fontId="7"/>
  </si>
  <si>
    <t>家族連絡先住所</t>
    <rPh sb="5" eb="7">
      <t>ジュウショ</t>
    </rPh>
    <phoneticPr fontId="7"/>
  </si>
  <si>
    <t>家族連絡先TEL</t>
    <phoneticPr fontId="7"/>
  </si>
  <si>
    <r>
      <rPr>
        <sz val="10"/>
        <rFont val="ＭＳ Ｐ明朝"/>
        <family val="1"/>
        <charset val="128"/>
      </rPr>
      <t>血　　　圧</t>
    </r>
    <r>
      <rPr>
        <sz val="9"/>
        <rFont val="ＭＳ Ｐ明朝"/>
        <family val="1"/>
        <charset val="128"/>
      </rPr>
      <t xml:space="preserve">
</t>
    </r>
    <r>
      <rPr>
        <sz val="8"/>
        <color rgb="FFFF0000"/>
        <rFont val="ＭＳ Ｐ明朝"/>
        <family val="1"/>
        <charset val="128"/>
      </rPr>
      <t>＊届出必要</t>
    </r>
    <rPh sb="0" eb="1">
      <t>チ</t>
    </rPh>
    <rPh sb="4" eb="5">
      <t>アツ</t>
    </rPh>
    <phoneticPr fontId="7"/>
  </si>
  <si>
    <t>種　　　類</t>
    <phoneticPr fontId="7"/>
  </si>
  <si>
    <t>　年金保険　※2</t>
    <phoneticPr fontId="7"/>
  </si>
  <si>
    <t>中退共</t>
    <rPh sb="0" eb="3">
      <t>チュウタイキョウ</t>
    </rPh>
    <phoneticPr fontId="38"/>
  </si>
  <si>
    <t>雇入・職長</t>
    <rPh sb="0" eb="2">
      <t>ヤトイイ</t>
    </rPh>
    <rPh sb="3" eb="5">
      <t>ショクチョウ</t>
    </rPh>
    <phoneticPr fontId="7"/>
  </si>
  <si>
    <t>技能講習</t>
    <rPh sb="0" eb="2">
      <t>ギノウ</t>
    </rPh>
    <rPh sb="2" eb="4">
      <t>コウシュウ</t>
    </rPh>
    <phoneticPr fontId="7"/>
  </si>
  <si>
    <t>免　許</t>
    <rPh sb="0" eb="1">
      <t>メン</t>
    </rPh>
    <rPh sb="2" eb="3">
      <t>モト</t>
    </rPh>
    <phoneticPr fontId="7"/>
  </si>
  <si>
    <t>受入教育実施年月日</t>
    <rPh sb="0" eb="2">
      <t>ウケイレ</t>
    </rPh>
    <rPh sb="2" eb="4">
      <t>キョウイク</t>
    </rPh>
    <rPh sb="4" eb="6">
      <t>ジッシ</t>
    </rPh>
    <rPh sb="6" eb="9">
      <t>ネンガッピ</t>
    </rPh>
    <phoneticPr fontId="7"/>
  </si>
  <si>
    <t>　雇用保険　※3　番号</t>
    <rPh sb="1" eb="3">
      <t>コヨウ</t>
    </rPh>
    <rPh sb="3" eb="5">
      <t>ホケン</t>
    </rPh>
    <rPh sb="9" eb="11">
      <t>バンゴウ</t>
    </rPh>
    <phoneticPr fontId="7"/>
  </si>
  <si>
    <t>特別教育</t>
    <rPh sb="0" eb="2">
      <t>トクベツ</t>
    </rPh>
    <rPh sb="2" eb="4">
      <t>キョウイク</t>
    </rPh>
    <phoneticPr fontId="7"/>
  </si>
  <si>
    <t>データ</t>
  </si>
  <si>
    <t>業者名</t>
    <rPh sb="0" eb="2">
      <t>ギョウシャ</t>
    </rPh>
    <rPh sb="2" eb="3">
      <t>メイ</t>
    </rPh>
    <phoneticPr fontId="39"/>
  </si>
  <si>
    <t>年</t>
    <rPh sb="0" eb="1">
      <t>ネン</t>
    </rPh>
    <phoneticPr fontId="7"/>
  </si>
  <si>
    <t>月</t>
    <rPh sb="0" eb="1">
      <t>ガツ</t>
    </rPh>
    <phoneticPr fontId="7"/>
  </si>
  <si>
    <t>日</t>
    <rPh sb="0" eb="1">
      <t>ヒ</t>
    </rPh>
    <phoneticPr fontId="7"/>
  </si>
  <si>
    <t>歳</t>
    <rPh sb="0" eb="1">
      <t>サイ</t>
    </rPh>
    <phoneticPr fontId="7"/>
  </si>
  <si>
    <t>～</t>
    <phoneticPr fontId="39"/>
  </si>
  <si>
    <t>前経験年数</t>
    <rPh sb="0" eb="1">
      <t>マエ</t>
    </rPh>
    <rPh sb="1" eb="3">
      <t>ケイケン</t>
    </rPh>
    <rPh sb="3" eb="5">
      <t>ネンスウ</t>
    </rPh>
    <phoneticPr fontId="38"/>
  </si>
  <si>
    <t>～</t>
  </si>
  <si>
    <t>(注1)　※印欄には次の記号を入れる。</t>
    <rPh sb="1" eb="2">
      <t>ちゅう</t>
    </rPh>
    <phoneticPr fontId="7" type="Hiragana" alignment="distributed"/>
  </si>
  <si>
    <t>(注5)※1</t>
    <phoneticPr fontId="38"/>
  </si>
  <si>
    <r>
      <t>健康保険の名称</t>
    </r>
    <r>
      <rPr>
        <b/>
        <sz val="9"/>
        <color theme="1"/>
        <rFont val="ＭＳ Ｐ明朝"/>
        <family val="1"/>
        <charset val="128"/>
      </rPr>
      <t>（健康保険組合、協会けんぽ、建設国保、国民健康保険）</t>
    </r>
    <r>
      <rPr>
        <sz val="9"/>
        <color theme="1"/>
        <rFont val="ＭＳ Ｐ明朝"/>
        <family val="1"/>
        <charset val="128"/>
      </rPr>
      <t>を記載。左記の保険に加入しておらず、</t>
    </r>
    <rPh sb="0" eb="4">
      <t>ケンコウホケン</t>
    </rPh>
    <rPh sb="5" eb="7">
      <t>メイショウ</t>
    </rPh>
    <rPh sb="8" eb="12">
      <t>ケンコウホケン</t>
    </rPh>
    <rPh sb="12" eb="14">
      <t>クミアイ</t>
    </rPh>
    <rPh sb="15" eb="17">
      <t>キョウカイ</t>
    </rPh>
    <rPh sb="21" eb="25">
      <t>ケンセツコクホ</t>
    </rPh>
    <rPh sb="26" eb="28">
      <t>コクミン</t>
    </rPh>
    <rPh sb="28" eb="32">
      <t>ケンコウホケン</t>
    </rPh>
    <rPh sb="34" eb="36">
      <t>キサイ</t>
    </rPh>
    <rPh sb="37" eb="39">
      <t>サキ</t>
    </rPh>
    <rPh sb="40" eb="42">
      <t>ホケン</t>
    </rPh>
    <rPh sb="43" eb="45">
      <t>カニュウ</t>
    </rPh>
    <phoneticPr fontId="38"/>
  </si>
  <si>
    <t>現・・・現場管理人　　</t>
    <rPh sb="0" eb="1">
      <t>ゲン</t>
    </rPh>
    <phoneticPr fontId="41"/>
  </si>
  <si>
    <t>作・・・作業主任者</t>
    <rPh sb="0" eb="1">
      <t>サク</t>
    </rPh>
    <rPh sb="4" eb="9">
      <t>サギョウシュニンシャ</t>
    </rPh>
    <phoneticPr fontId="38"/>
  </si>
  <si>
    <t>再･･･危険有害業務・再発防止教育</t>
    <rPh sb="0" eb="1">
      <t>サイ</t>
    </rPh>
    <phoneticPr fontId="38"/>
  </si>
  <si>
    <r>
      <t>後期高齢者である等により国民健康保険の摘要除外である場合には、</t>
    </r>
    <r>
      <rPr>
        <b/>
        <sz val="9"/>
        <rFont val="ＭＳ Ｐ明朝"/>
        <family val="1"/>
        <charset val="128"/>
      </rPr>
      <t>「適応除外」</t>
    </r>
    <r>
      <rPr>
        <sz val="9"/>
        <rFont val="ＭＳ Ｐ明朝"/>
        <family val="1"/>
        <charset val="128"/>
      </rPr>
      <t>と記載。</t>
    </r>
    <phoneticPr fontId="38"/>
  </si>
  <si>
    <t>安・・・安全衛生責任者　</t>
    <phoneticPr fontId="38"/>
  </si>
  <si>
    <t>女･･･女子作業員</t>
    <rPh sb="0" eb="1">
      <t>オンナ</t>
    </rPh>
    <phoneticPr fontId="38"/>
  </si>
  <si>
    <t>習･･･外国人技能実習生</t>
    <rPh sb="0" eb="1">
      <t>シュウ</t>
    </rPh>
    <rPh sb="4" eb="6">
      <t>ガイコク</t>
    </rPh>
    <rPh sb="6" eb="7">
      <t>ジン</t>
    </rPh>
    <rPh sb="7" eb="9">
      <t>ギノウ</t>
    </rPh>
    <rPh sb="9" eb="12">
      <t>ジッシュウセイ</t>
    </rPh>
    <phoneticPr fontId="38"/>
  </si>
  <si>
    <t>※2</t>
  </si>
  <si>
    <r>
      <t>年金保険の名称</t>
    </r>
    <r>
      <rPr>
        <b/>
        <sz val="9"/>
        <color theme="1"/>
        <rFont val="ＭＳ Ｐ明朝"/>
        <family val="1"/>
        <charset val="128"/>
      </rPr>
      <t>（厚生年金、国民年金）</t>
    </r>
    <r>
      <rPr>
        <sz val="9"/>
        <color theme="1"/>
        <rFont val="ＭＳ Ｐ明朝"/>
        <family val="1"/>
        <charset val="128"/>
      </rPr>
      <t>を記載。各年金の受給者である場合は、「受給者」と記載。</t>
    </r>
    <rPh sb="0" eb="2">
      <t>ネンキン</t>
    </rPh>
    <rPh sb="2" eb="4">
      <t>ホケン</t>
    </rPh>
    <rPh sb="5" eb="7">
      <t>メイショウ</t>
    </rPh>
    <rPh sb="8" eb="10">
      <t>コウセイ</t>
    </rPh>
    <rPh sb="10" eb="12">
      <t>ネンキン</t>
    </rPh>
    <rPh sb="13" eb="15">
      <t>コクミン</t>
    </rPh>
    <rPh sb="15" eb="17">
      <t>ネンキン</t>
    </rPh>
    <rPh sb="19" eb="21">
      <t>キサイ</t>
    </rPh>
    <rPh sb="22" eb="23">
      <t>カク</t>
    </rPh>
    <rPh sb="23" eb="25">
      <t>ネンキン</t>
    </rPh>
    <rPh sb="26" eb="29">
      <t>ジュキュウシャ</t>
    </rPh>
    <rPh sb="32" eb="34">
      <t>バアイ</t>
    </rPh>
    <rPh sb="37" eb="40">
      <t>ジュキュウシャ</t>
    </rPh>
    <rPh sb="42" eb="44">
      <t>キサイ</t>
    </rPh>
    <phoneticPr fontId="38"/>
  </si>
  <si>
    <t>職・・・職長</t>
    <rPh sb="0" eb="1">
      <t>ショク</t>
    </rPh>
    <rPh sb="4" eb="6">
      <t>ショクチョウ</t>
    </rPh>
    <phoneticPr fontId="38"/>
  </si>
  <si>
    <t>未･･･18歳未満の作業員</t>
    <rPh sb="0" eb="1">
      <t>ミ</t>
    </rPh>
    <phoneticPr fontId="38"/>
  </si>
  <si>
    <t>就･･･外国人建設就労者</t>
    <rPh sb="0" eb="1">
      <t>シュウ</t>
    </rPh>
    <phoneticPr fontId="38"/>
  </si>
  <si>
    <t>※3</t>
  </si>
  <si>
    <t>雇用保険被保険者番号の下４桁を記載。　作業者個人が最初に雇用保険に加入した際に職業安定所(ハローワーク）から交付</t>
    <rPh sb="4" eb="8">
      <t>ヒホケンシャ</t>
    </rPh>
    <rPh sb="8" eb="10">
      <t>バンゴウ</t>
    </rPh>
    <rPh sb="19" eb="22">
      <t>サギョウシャ</t>
    </rPh>
    <rPh sb="22" eb="24">
      <t>コジン</t>
    </rPh>
    <rPh sb="25" eb="27">
      <t>サイショ</t>
    </rPh>
    <rPh sb="39" eb="41">
      <t>ショクギョウ</t>
    </rPh>
    <rPh sb="41" eb="43">
      <t>アンテイ</t>
    </rPh>
    <rPh sb="43" eb="44">
      <t>ジョ</t>
    </rPh>
    <rPh sb="54" eb="56">
      <t>コウフ</t>
    </rPh>
    <phoneticPr fontId="38"/>
  </si>
  <si>
    <t>技・・・主任技術者</t>
    <phoneticPr fontId="38"/>
  </si>
  <si>
    <t>能・・・能力向上教育</t>
    <rPh sb="0" eb="1">
      <t>ノウ</t>
    </rPh>
    <rPh sb="4" eb="6">
      <t>ノウリョク</t>
    </rPh>
    <rPh sb="6" eb="8">
      <t>コウジョウ</t>
    </rPh>
    <rPh sb="8" eb="10">
      <t>キョウイク</t>
    </rPh>
    <phoneticPr fontId="38"/>
  </si>
  <si>
    <t>1特･･･1号特定技能外国人</t>
    <rPh sb="1" eb="2">
      <t>トク</t>
    </rPh>
    <rPh sb="6" eb="7">
      <t>ゴウ</t>
    </rPh>
    <rPh sb="7" eb="9">
      <t>トクテイ</t>
    </rPh>
    <rPh sb="9" eb="11">
      <t>ギノウ</t>
    </rPh>
    <phoneticPr fontId="38"/>
  </si>
  <si>
    <t>される１１桁の番号（○○○○-○○●●●●-○）中央の６桁の数字のうちの下４桁（●部分）を記載。</t>
    <rPh sb="28" eb="29">
      <t>ケタ</t>
    </rPh>
    <rPh sb="38" eb="39">
      <t>ケタ</t>
    </rPh>
    <rPh sb="41" eb="43">
      <t>ブブン</t>
    </rPh>
    <phoneticPr fontId="38"/>
  </si>
  <si>
    <t>(注2)　経験年数は現在担当している仕事の経験年数を記入する。</t>
    <rPh sb="1" eb="2">
      <t>チュウ</t>
    </rPh>
    <rPh sb="5" eb="9">
      <t>ケイケンネンスウ</t>
    </rPh>
    <rPh sb="10" eb="12">
      <t>ゲンザイ</t>
    </rPh>
    <rPh sb="12" eb="14">
      <t>タントウ</t>
    </rPh>
    <rPh sb="18" eb="20">
      <t>シゴト</t>
    </rPh>
    <rPh sb="21" eb="25">
      <t>ケイケンネンスウ</t>
    </rPh>
    <rPh sb="26" eb="28">
      <t>キニュウ</t>
    </rPh>
    <phoneticPr fontId="38"/>
  </si>
  <si>
    <r>
      <t>日雇労働被保険者は</t>
    </r>
    <r>
      <rPr>
        <b/>
        <sz val="9"/>
        <color theme="1"/>
        <rFont val="ＭＳ Ｐ明朝"/>
        <family val="1"/>
        <charset val="128"/>
      </rPr>
      <t>「日雇保険」</t>
    </r>
    <r>
      <rPr>
        <sz val="9"/>
        <color theme="1"/>
        <rFont val="ＭＳ Ｐ明朝"/>
        <family val="1"/>
        <charset val="128"/>
      </rPr>
      <t>と記載、事業主である等により雇用保険の適用除外の</t>
    </r>
    <r>
      <rPr>
        <b/>
        <sz val="9"/>
        <color theme="1"/>
        <rFont val="ＭＳ Ｐ明朝"/>
        <family val="1"/>
        <charset val="128"/>
      </rPr>
      <t>「適用除外」</t>
    </r>
    <r>
      <rPr>
        <sz val="9"/>
        <color theme="1"/>
        <rFont val="ＭＳ Ｐ明朝"/>
        <family val="1"/>
        <charset val="128"/>
      </rPr>
      <t>と記載。</t>
    </r>
    <phoneticPr fontId="38"/>
  </si>
  <si>
    <t>(注3)　各社別に作成するのが原則だが、リース機械等の運転者は一緒でもよい。</t>
    <rPh sb="1" eb="2">
      <t>チュウ</t>
    </rPh>
    <rPh sb="5" eb="7">
      <t>カクシャ</t>
    </rPh>
    <rPh sb="7" eb="8">
      <t>ベツ</t>
    </rPh>
    <rPh sb="9" eb="11">
      <t>サクセイ</t>
    </rPh>
    <rPh sb="15" eb="17">
      <t>ゲンソク</t>
    </rPh>
    <rPh sb="23" eb="25">
      <t>キカイ</t>
    </rPh>
    <rPh sb="25" eb="26">
      <t>トウ</t>
    </rPh>
    <rPh sb="27" eb="30">
      <t>ウンテンシャ</t>
    </rPh>
    <rPh sb="31" eb="33">
      <t>イッショ</t>
    </rPh>
    <phoneticPr fontId="38"/>
  </si>
  <si>
    <t>(注6)　</t>
    <phoneticPr fontId="38"/>
  </si>
  <si>
    <r>
      <t>建設業退職金共済制度及び中小企業退職金共済制度への加入の有無について、それぞれの欄に</t>
    </r>
    <r>
      <rPr>
        <b/>
        <sz val="9"/>
        <color theme="1"/>
        <rFont val="ＭＳ Ｐ明朝"/>
        <family val="1"/>
        <charset val="128"/>
      </rPr>
      <t>「有」又は「無」</t>
    </r>
    <r>
      <rPr>
        <sz val="9"/>
        <color theme="1"/>
        <rFont val="ＭＳ Ｐ明朝"/>
        <family val="1"/>
        <charset val="128"/>
      </rPr>
      <t>と記載。</t>
    </r>
    <rPh sb="0" eb="3">
      <t>ケンセツギョウ</t>
    </rPh>
    <rPh sb="3" eb="6">
      <t>タイショクキン</t>
    </rPh>
    <rPh sb="6" eb="8">
      <t>キョウサイ</t>
    </rPh>
    <rPh sb="8" eb="10">
      <t>セイド</t>
    </rPh>
    <rPh sb="10" eb="11">
      <t>オヨ</t>
    </rPh>
    <rPh sb="12" eb="16">
      <t>チュウショウキギョウ</t>
    </rPh>
    <rPh sb="16" eb="19">
      <t>タイショクキン</t>
    </rPh>
    <rPh sb="19" eb="21">
      <t>キョウサイ</t>
    </rPh>
    <rPh sb="21" eb="23">
      <t>セイド</t>
    </rPh>
    <rPh sb="25" eb="27">
      <t>カニュウ</t>
    </rPh>
    <rPh sb="28" eb="30">
      <t>ユウム</t>
    </rPh>
    <rPh sb="40" eb="41">
      <t>ラン</t>
    </rPh>
    <rPh sb="43" eb="44">
      <t>ユウ</t>
    </rPh>
    <rPh sb="45" eb="46">
      <t>マタ</t>
    </rPh>
    <rPh sb="48" eb="49">
      <t>ム</t>
    </rPh>
    <rPh sb="51" eb="53">
      <t>キサイ</t>
    </rPh>
    <phoneticPr fontId="38"/>
  </si>
  <si>
    <t>(注4)　各作業員の資格・免許等の写しを添付すること。</t>
    <rPh sb="1" eb="2">
      <t>チュウ</t>
    </rPh>
    <rPh sb="5" eb="6">
      <t>カク</t>
    </rPh>
    <rPh sb="6" eb="9">
      <t>サギョウイン</t>
    </rPh>
    <rPh sb="10" eb="12">
      <t>シカク</t>
    </rPh>
    <rPh sb="13" eb="16">
      <t>メンキョトウ</t>
    </rPh>
    <rPh sb="17" eb="18">
      <t>ウツ</t>
    </rPh>
    <rPh sb="20" eb="22">
      <t>テンプ</t>
    </rPh>
    <phoneticPr fontId="38"/>
  </si>
  <si>
    <t>様式－5</t>
    <phoneticPr fontId="7"/>
  </si>
  <si>
    <t>事業主・一人親方等就労届</t>
    <rPh sb="0" eb="2">
      <t>ジギョウ</t>
    </rPh>
    <rPh sb="2" eb="3">
      <t>ヌシ</t>
    </rPh>
    <rPh sb="4" eb="6">
      <t>ヒトリ</t>
    </rPh>
    <rPh sb="6" eb="8">
      <t>オヤカタ</t>
    </rPh>
    <rPh sb="8" eb="9">
      <t>ナド</t>
    </rPh>
    <rPh sb="9" eb="11">
      <t>シュウロウ</t>
    </rPh>
    <rPh sb="11" eb="12">
      <t>トド</t>
    </rPh>
    <phoneticPr fontId="7"/>
  </si>
  <si>
    <t>南部建設株式会社</t>
    <rPh sb="0" eb="4">
      <t>ナンブケンセツ</t>
    </rPh>
    <rPh sb="4" eb="6">
      <t>カブシキ</t>
    </rPh>
    <rPh sb="6" eb="8">
      <t>カイシャ</t>
    </rPh>
    <phoneticPr fontId="38"/>
  </si>
  <si>
    <t>所長名</t>
    <rPh sb="0" eb="2">
      <t>ショチョウ</t>
    </rPh>
    <rPh sb="2" eb="3">
      <t>メイ</t>
    </rPh>
    <phoneticPr fontId="7"/>
  </si>
  <si>
    <t>殿</t>
    <rPh sb="0" eb="1">
      <t>ドノ</t>
    </rPh>
    <phoneticPr fontId="39"/>
  </si>
  <si>
    <t>※1次業者様で下請業者様分を取りまとめて、提出お願いします・</t>
    <rPh sb="7" eb="8">
      <t>シタ</t>
    </rPh>
    <rPh sb="9" eb="11">
      <t>ギョウシャ</t>
    </rPh>
    <rPh sb="11" eb="12">
      <t>サマ</t>
    </rPh>
    <rPh sb="12" eb="13">
      <t>ブン</t>
    </rPh>
    <phoneticPr fontId="38"/>
  </si>
  <si>
    <t>（一次業者＝申請者）</t>
    <rPh sb="1" eb="2">
      <t>イチ</t>
    </rPh>
    <rPh sb="2" eb="3">
      <t>ジ</t>
    </rPh>
    <rPh sb="3" eb="5">
      <t>ギョウシャ</t>
    </rPh>
    <rPh sb="6" eb="9">
      <t>シンセイシャ</t>
    </rPh>
    <phoneticPr fontId="7"/>
  </si>
  <si>
    <t>住　     所　</t>
    <phoneticPr fontId="7"/>
  </si>
  <si>
    <t>：</t>
    <phoneticPr fontId="38"/>
  </si>
  <si>
    <t>会   社   名</t>
    <rPh sb="0" eb="1">
      <t>カイ</t>
    </rPh>
    <rPh sb="4" eb="5">
      <t>シャ</t>
    </rPh>
    <rPh sb="8" eb="9">
      <t>メイ</t>
    </rPh>
    <phoneticPr fontId="7"/>
  </si>
  <si>
    <t>※社労士より、労災保険にかかわる書類のため、該当者の有無にかかわらず、</t>
    <rPh sb="1" eb="4">
      <t>シャロウシ</t>
    </rPh>
    <phoneticPr fontId="38"/>
  </si>
  <si>
    <t>代表者氏名</t>
    <phoneticPr fontId="7"/>
  </si>
  <si>
    <t>印</t>
    <rPh sb="0" eb="1">
      <t>イン</t>
    </rPh>
    <phoneticPr fontId="38"/>
  </si>
  <si>
    <t>必ず「押印書類」を提出していただくよう指示がありました。</t>
    <rPh sb="0" eb="1">
      <t>カナラ</t>
    </rPh>
    <rPh sb="16" eb="18">
      <t>テイシュツ</t>
    </rPh>
    <phoneticPr fontId="38"/>
  </si>
  <si>
    <t>連　絡　先</t>
    <rPh sb="0" eb="1">
      <t>レン</t>
    </rPh>
    <rPh sb="2" eb="3">
      <t>ラク</t>
    </rPh>
    <rPh sb="4" eb="5">
      <t>サキ</t>
    </rPh>
    <phoneticPr fontId="7"/>
  </si>
  <si>
    <t>　　貴社における当社受注工事を施工するため、下記の事業主・一人親方等を就業させますので</t>
    <rPh sb="2" eb="4">
      <t>キシャ</t>
    </rPh>
    <rPh sb="8" eb="10">
      <t>トウシャ</t>
    </rPh>
    <rPh sb="10" eb="12">
      <t>ジュチュウ</t>
    </rPh>
    <rPh sb="12" eb="14">
      <t>コウジ</t>
    </rPh>
    <rPh sb="15" eb="17">
      <t>セコウ</t>
    </rPh>
    <rPh sb="22" eb="24">
      <t>カキ</t>
    </rPh>
    <rPh sb="25" eb="28">
      <t>ジギョウヌシ</t>
    </rPh>
    <rPh sb="29" eb="31">
      <t>ヒトリ</t>
    </rPh>
    <rPh sb="31" eb="33">
      <t>オヤカタ</t>
    </rPh>
    <rPh sb="33" eb="34">
      <t>ナド</t>
    </rPh>
    <rPh sb="35" eb="37">
      <t>シュウギョウ</t>
    </rPh>
    <phoneticPr fontId="7"/>
  </si>
  <si>
    <t xml:space="preserve"> 　報告します。</t>
    <phoneticPr fontId="7"/>
  </si>
  <si>
    <t>　　なお、工事の施工・労務安全管理については充分監督指導をおこない万全を期すとともに、万一</t>
    <rPh sb="5" eb="7">
      <t>コウジ</t>
    </rPh>
    <rPh sb="8" eb="10">
      <t>セコウ</t>
    </rPh>
    <rPh sb="11" eb="13">
      <t>ロウム</t>
    </rPh>
    <rPh sb="13" eb="15">
      <t>アンゼン</t>
    </rPh>
    <rPh sb="15" eb="17">
      <t>カンリ</t>
    </rPh>
    <rPh sb="22" eb="24">
      <t>ジュウブン</t>
    </rPh>
    <rPh sb="24" eb="26">
      <t>カントク</t>
    </rPh>
    <rPh sb="26" eb="28">
      <t>シドウ</t>
    </rPh>
    <rPh sb="33" eb="35">
      <t>マンゼン</t>
    </rPh>
    <rPh sb="36" eb="37">
      <t>キ</t>
    </rPh>
    <phoneticPr fontId="7"/>
  </si>
  <si>
    <t>　 労働災害及び事故等が発生した場合は、責任をもって解決し、貴社に一切の迷惑をかけません。</t>
    <rPh sb="4" eb="6">
      <t>サイガイ</t>
    </rPh>
    <rPh sb="6" eb="7">
      <t>オヨ</t>
    </rPh>
    <phoneticPr fontId="7"/>
  </si>
  <si>
    <t>会　　社　　名</t>
    <rPh sb="0" eb="1">
      <t>カイ</t>
    </rPh>
    <rPh sb="3" eb="4">
      <t>シャ</t>
    </rPh>
    <rPh sb="6" eb="7">
      <t>メイ</t>
    </rPh>
    <phoneticPr fontId="7"/>
  </si>
  <si>
    <t>住　　　 　　　所</t>
    <rPh sb="0" eb="1">
      <t>ジュウ</t>
    </rPh>
    <rPh sb="8" eb="9">
      <t>ショ</t>
    </rPh>
    <phoneticPr fontId="7"/>
  </si>
  <si>
    <t>労災特別加入労働保険番号</t>
    <rPh sb="0" eb="2">
      <t>ロウサイ</t>
    </rPh>
    <rPh sb="2" eb="4">
      <t>トクベツ</t>
    </rPh>
    <rPh sb="4" eb="6">
      <t>カニュウ</t>
    </rPh>
    <rPh sb="6" eb="8">
      <t>ロウドウ</t>
    </rPh>
    <rPh sb="8" eb="10">
      <t>ホケン</t>
    </rPh>
    <rPh sb="10" eb="12">
      <t>バンゴウ</t>
    </rPh>
    <phoneticPr fontId="7"/>
  </si>
  <si>
    <t>労災上補償加入有無</t>
    <rPh sb="0" eb="2">
      <t>ロウサイ</t>
    </rPh>
    <rPh sb="2" eb="3">
      <t>ウエ</t>
    </rPh>
    <rPh sb="3" eb="5">
      <t>ホショウ</t>
    </rPh>
    <rPh sb="5" eb="7">
      <t>カニュウ</t>
    </rPh>
    <rPh sb="7" eb="9">
      <t>ウム</t>
    </rPh>
    <phoneticPr fontId="7"/>
  </si>
  <si>
    <t>該当者がない場合は</t>
    <rPh sb="0" eb="3">
      <t>ガイトウシャ</t>
    </rPh>
    <rPh sb="6" eb="8">
      <t>バアイ</t>
    </rPh>
    <phoneticPr fontId="38"/>
  </si>
  <si>
    <t>該当者なし</t>
    <rPh sb="0" eb="3">
      <t>ガイトウシャ</t>
    </rPh>
    <phoneticPr fontId="38"/>
  </si>
  <si>
    <t>の押印書類を提出</t>
    <rPh sb="1" eb="3">
      <t>オウイン</t>
    </rPh>
    <rPh sb="3" eb="5">
      <t>ショルイ</t>
    </rPh>
    <rPh sb="6" eb="8">
      <t>テイシュツ</t>
    </rPh>
    <phoneticPr fontId="38"/>
  </si>
  <si>
    <t>事業主・親方名</t>
    <rPh sb="0" eb="3">
      <t>ジギョウヌシ</t>
    </rPh>
    <rPh sb="4" eb="6">
      <t>オヤカタ</t>
    </rPh>
    <rPh sb="6" eb="7">
      <t>ナ</t>
    </rPh>
    <phoneticPr fontId="7"/>
  </si>
  <si>
    <t>使 用 予 定 期 間</t>
    <rPh sb="0" eb="1">
      <t>ツカ</t>
    </rPh>
    <rPh sb="2" eb="3">
      <t>ヨウ</t>
    </rPh>
    <rPh sb="4" eb="5">
      <t>ヨ</t>
    </rPh>
    <rPh sb="6" eb="7">
      <t>サダム</t>
    </rPh>
    <rPh sb="8" eb="9">
      <t>キ</t>
    </rPh>
    <rPh sb="10" eb="11">
      <t>アイダ</t>
    </rPh>
    <phoneticPr fontId="7"/>
  </si>
  <si>
    <t>委 託 事 務 組 合 名</t>
    <rPh sb="0" eb="1">
      <t>イ</t>
    </rPh>
    <rPh sb="2" eb="3">
      <t>コトヅケ</t>
    </rPh>
    <rPh sb="4" eb="5">
      <t>コト</t>
    </rPh>
    <rPh sb="6" eb="7">
      <t>ツトム</t>
    </rPh>
    <rPh sb="8" eb="9">
      <t>クミ</t>
    </rPh>
    <rPh sb="10" eb="11">
      <t>ゴウ</t>
    </rPh>
    <rPh sb="12" eb="13">
      <t>メイ</t>
    </rPh>
    <phoneticPr fontId="7"/>
  </si>
  <si>
    <t>補　償　金　額</t>
    <rPh sb="0" eb="1">
      <t>タスク</t>
    </rPh>
    <rPh sb="2" eb="3">
      <t>ショウ</t>
    </rPh>
    <rPh sb="4" eb="5">
      <t>カネ</t>
    </rPh>
    <rPh sb="6" eb="7">
      <t>ガク</t>
    </rPh>
    <phoneticPr fontId="7"/>
  </si>
  <si>
    <t>□</t>
  </si>
  <si>
    <t>有</t>
    <rPh sb="0" eb="1">
      <t>ユウ</t>
    </rPh>
    <phoneticPr fontId="7"/>
  </si>
  <si>
    <t>無</t>
    <rPh sb="0" eb="1">
      <t>ム</t>
    </rPh>
    <phoneticPr fontId="7"/>
  </si>
  <si>
    <t>該当者の</t>
    <rPh sb="0" eb="3">
      <t>ガイトウシャ</t>
    </rPh>
    <phoneticPr fontId="38"/>
  </si>
  <si>
    <t>※「労働保険特別加入者証」コピーを添付してください。</t>
    <rPh sb="2" eb="4">
      <t>ロウドウ</t>
    </rPh>
    <rPh sb="4" eb="6">
      <t>ホケン</t>
    </rPh>
    <rPh sb="6" eb="8">
      <t>トクベツ</t>
    </rPh>
    <rPh sb="8" eb="10">
      <t>カニュウ</t>
    </rPh>
    <rPh sb="10" eb="11">
      <t>シャ</t>
    </rPh>
    <rPh sb="11" eb="12">
      <t>ショウ</t>
    </rPh>
    <phoneticPr fontId="38"/>
  </si>
  <si>
    <t>～</t>
    <phoneticPr fontId="38"/>
  </si>
  <si>
    <t>（注）（一次下請負業者＝作成下請負業者）</t>
    <rPh sb="1" eb="2">
      <t>チュウ</t>
    </rPh>
    <phoneticPr fontId="7"/>
  </si>
  <si>
    <t xml:space="preserve">　１．当事業所より一次下請で工事を受注されている事業主・一人親方等も記入をお願いします。 </t>
    <phoneticPr fontId="7"/>
  </si>
  <si>
    <t xml:space="preserve">  　　記入に際して該当事項がない場合も用紙は添付し、「該当なし」と記入する事</t>
    <rPh sb="38" eb="39">
      <t>コト</t>
    </rPh>
    <phoneticPr fontId="38"/>
  </si>
  <si>
    <t>　２．労働災害特別加入申請書(写し)及び労災上積補償加入証書(写し)を添付</t>
    <phoneticPr fontId="7"/>
  </si>
  <si>
    <t>　３．本様式の枚数が不足する場合は、必要枚数をコピーして使用する事</t>
    <rPh sb="32" eb="33">
      <t>コト</t>
    </rPh>
    <phoneticPr fontId="7"/>
  </si>
  <si>
    <t>様式11</t>
    <rPh sb="0" eb="2">
      <t>ヨウシキ</t>
    </rPh>
    <phoneticPr fontId="7"/>
  </si>
  <si>
    <t>下請負業者編成表</t>
    <rPh sb="0" eb="3">
      <t>シタウケオイ</t>
    </rPh>
    <rPh sb="3" eb="5">
      <t>ギョウシャ</t>
    </rPh>
    <rPh sb="5" eb="8">
      <t>ヘンセイヒョウ</t>
    </rPh>
    <phoneticPr fontId="7"/>
  </si>
  <si>
    <t>全建統一様式第1号－乙</t>
    <rPh sb="0" eb="1">
      <t>ゼンコク</t>
    </rPh>
    <rPh sb="1" eb="2">
      <t>ケンチク</t>
    </rPh>
    <rPh sb="2" eb="4">
      <t>トウイツ</t>
    </rPh>
    <rPh sb="4" eb="6">
      <t>ヨウシキ</t>
    </rPh>
    <rPh sb="6" eb="7">
      <t>ダイ</t>
    </rPh>
    <rPh sb="8" eb="9">
      <t>ゴウ</t>
    </rPh>
    <rPh sb="10" eb="11">
      <t>オツ</t>
    </rPh>
    <phoneticPr fontId="8"/>
  </si>
  <si>
    <t>（一次下請負業者＝作成下請負業者）</t>
    <rPh sb="1" eb="3">
      <t>イチジ</t>
    </rPh>
    <rPh sb="3" eb="6">
      <t>シタウケオイ</t>
    </rPh>
    <rPh sb="6" eb="8">
      <t>ギョウシャ</t>
    </rPh>
    <rPh sb="9" eb="11">
      <t>サクセイ</t>
    </rPh>
    <rPh sb="11" eb="12">
      <t>シタ</t>
    </rPh>
    <rPh sb="12" eb="14">
      <t>ウケオイ</t>
    </rPh>
    <rPh sb="14" eb="16">
      <t>ギョウシャ</t>
    </rPh>
    <phoneticPr fontId="7"/>
  </si>
  <si>
    <t>１次業者</t>
    <rPh sb="1" eb="2">
      <t>ジ</t>
    </rPh>
    <rPh sb="2" eb="4">
      <t>ギョウシャ</t>
    </rPh>
    <phoneticPr fontId="7"/>
  </si>
  <si>
    <t>シートのデータ反映</t>
    <rPh sb="7" eb="9">
      <t>ハンエイ</t>
    </rPh>
    <phoneticPr fontId="7"/>
  </si>
  <si>
    <t>・再下請負通知書に基づき作成し提出
・二次業下請負業者を使用しない場合は
　提出不要
・まとめきれない場合は、コピーするなど
　適宜使用すること</t>
    <rPh sb="22" eb="23">
      <t>シタ</t>
    </rPh>
    <rPh sb="23" eb="25">
      <t>ウケオイ</t>
    </rPh>
    <rPh sb="25" eb="27">
      <t>ギョウシャ</t>
    </rPh>
    <phoneticPr fontId="7"/>
  </si>
  <si>
    <t>工期</t>
    <rPh sb="0" eb="2">
      <t>コウキ</t>
    </rPh>
    <phoneticPr fontId="7"/>
  </si>
  <si>
    <t>～</t>
    <phoneticPr fontId="7"/>
  </si>
  <si>
    <t>　契約の流れは実線の罫線で明確に示す</t>
    <rPh sb="1" eb="3">
      <t>ケイヤク</t>
    </rPh>
    <rPh sb="4" eb="5">
      <t>ナガ</t>
    </rPh>
    <rPh sb="7" eb="9">
      <t>ジッセン</t>
    </rPh>
    <rPh sb="10" eb="12">
      <t>ケイセン</t>
    </rPh>
    <rPh sb="13" eb="15">
      <t>メイカク</t>
    </rPh>
    <rPh sb="16" eb="17">
      <t>シメ</t>
    </rPh>
    <phoneticPr fontId="7"/>
  </si>
  <si>
    <t>＝</t>
    <phoneticPr fontId="7"/>
  </si>
  <si>
    <t>セルの罫線を実践－に引き直す</t>
    <rPh sb="3" eb="5">
      <t>ケイセン</t>
    </rPh>
    <rPh sb="6" eb="8">
      <t>ジッセン</t>
    </rPh>
    <rPh sb="10" eb="11">
      <t>ヒ</t>
    </rPh>
    <rPh sb="12" eb="13">
      <t>ナオ</t>
    </rPh>
    <phoneticPr fontId="7"/>
  </si>
  <si>
    <t>(二次</t>
  </si>
  <si>
    <t>下請負業者）</t>
    <rPh sb="0" eb="1">
      <t>シタ</t>
    </rPh>
    <rPh sb="1" eb="3">
      <t>ウケオイ</t>
    </rPh>
    <rPh sb="3" eb="5">
      <t>ギョウシャ</t>
    </rPh>
    <phoneticPr fontId="7"/>
  </si>
  <si>
    <t>2次業者</t>
    <rPh sb="1" eb="2">
      <t>ジ</t>
    </rPh>
    <rPh sb="2" eb="4">
      <t>ギョウシャ</t>
    </rPh>
    <phoneticPr fontId="7"/>
  </si>
  <si>
    <t>３次以降の業者</t>
    <rPh sb="1" eb="2">
      <t>ジ</t>
    </rPh>
    <rPh sb="2" eb="4">
      <t>イコウ</t>
    </rPh>
    <rPh sb="5" eb="7">
      <t>ギョウシャ</t>
    </rPh>
    <phoneticPr fontId="7"/>
  </si>
  <si>
    <t>〇次：セル
リストから選ぶ</t>
    <rPh sb="1" eb="2">
      <t>ジ</t>
    </rPh>
    <rPh sb="11" eb="12">
      <t>エラ</t>
    </rPh>
    <phoneticPr fontId="7"/>
  </si>
  <si>
    <t>シート下側にある</t>
    <rPh sb="3" eb="5">
      <t>シタガワ</t>
    </rPh>
    <phoneticPr fontId="7"/>
  </si>
  <si>
    <t>◆5.編成表・施工体系図　添付用編集</t>
    <rPh sb="3" eb="5">
      <t>ヘンセイ</t>
    </rPh>
    <rPh sb="7" eb="9">
      <t>セコウ</t>
    </rPh>
    <rPh sb="9" eb="12">
      <t>タイケイズ</t>
    </rPh>
    <rPh sb="13" eb="15">
      <t>テンプ</t>
    </rPh>
    <rPh sb="15" eb="16">
      <t>ヨウ</t>
    </rPh>
    <rPh sb="16" eb="18">
      <t>ヘンシュウ</t>
    </rPh>
    <phoneticPr fontId="7"/>
  </si>
  <si>
    <t>クリックで行の表示切替</t>
    <rPh sb="5" eb="6">
      <t>ギョウ</t>
    </rPh>
    <rPh sb="7" eb="9">
      <t>ヒョウジ</t>
    </rPh>
    <rPh sb="9" eb="11">
      <t>キリカエ</t>
    </rPh>
    <phoneticPr fontId="7"/>
  </si>
  <si>
    <t>印刷時は「＋」設定</t>
    <rPh sb="0" eb="3">
      <t>インサツジ</t>
    </rPh>
    <rPh sb="7" eb="9">
      <t>セッテイ</t>
    </rPh>
    <phoneticPr fontId="7"/>
  </si>
  <si>
    <t>年　　月　　日</t>
    <rPh sb="0" eb="1">
      <t>ネン</t>
    </rPh>
    <rPh sb="3" eb="4">
      <t>ツキ</t>
    </rPh>
    <rPh sb="6" eb="7">
      <t>ヒ</t>
    </rPh>
    <phoneticPr fontId="7"/>
  </si>
  <si>
    <t>セルのデータ反映</t>
    <rPh sb="6" eb="8">
      <t>ハンエイ</t>
    </rPh>
    <phoneticPr fontId="7"/>
  </si>
  <si>
    <t>～　　　　年　　月　　日</t>
    <rPh sb="5" eb="6">
      <t>ネン</t>
    </rPh>
    <rPh sb="8" eb="9">
      <t>ツキ</t>
    </rPh>
    <rPh sb="11" eb="12">
      <t>ヒ</t>
    </rPh>
    <phoneticPr fontId="7"/>
  </si>
  <si>
    <t>様式-4　第9号（第3条関係）</t>
    <rPh sb="0" eb="2">
      <t>ヨウシキ</t>
    </rPh>
    <rPh sb="5" eb="6">
      <t>ダイ</t>
    </rPh>
    <rPh sb="7" eb="8">
      <t>ゴウ</t>
    </rPh>
    <rPh sb="9" eb="10">
      <t>ダイ</t>
    </rPh>
    <rPh sb="12" eb="14">
      <t>カンケイ</t>
    </rPh>
    <phoneticPr fontId="8"/>
  </si>
  <si>
    <t>実　務　経　験　証　明　書</t>
    <rPh sb="0" eb="1">
      <t>ミ</t>
    </rPh>
    <rPh sb="2" eb="3">
      <t>ツトム</t>
    </rPh>
    <rPh sb="4" eb="5">
      <t>ヘ</t>
    </rPh>
    <rPh sb="6" eb="7">
      <t>シルシ</t>
    </rPh>
    <rPh sb="8" eb="9">
      <t>アカシ</t>
    </rPh>
    <rPh sb="10" eb="11">
      <t>メイ</t>
    </rPh>
    <rPh sb="12" eb="13">
      <t>ショ</t>
    </rPh>
    <phoneticPr fontId="8"/>
  </si>
  <si>
    <t>下記技術者は下記のとおり実務の経験を有することに相違ないことを証明します。</t>
    <rPh sb="0" eb="2">
      <t>カキ</t>
    </rPh>
    <rPh sb="2" eb="5">
      <t>ギジュツシャ</t>
    </rPh>
    <rPh sb="6" eb="8">
      <t>カキ</t>
    </rPh>
    <rPh sb="12" eb="14">
      <t>ジツム</t>
    </rPh>
    <rPh sb="15" eb="17">
      <t>ケイケン</t>
    </rPh>
    <rPh sb="18" eb="19">
      <t>ユウ</t>
    </rPh>
    <rPh sb="24" eb="26">
      <t>ソウイ</t>
    </rPh>
    <rPh sb="31" eb="33">
      <t>ショウメイ</t>
    </rPh>
    <phoneticPr fontId="8"/>
  </si>
  <si>
    <t>住　所：</t>
    <rPh sb="0" eb="1">
      <t>ジュウ</t>
    </rPh>
    <rPh sb="2" eb="3">
      <t>ショ</t>
    </rPh>
    <phoneticPr fontId="7"/>
  </si>
  <si>
    <t>会社名：</t>
    <phoneticPr fontId="7"/>
  </si>
  <si>
    <t>連絡先：</t>
    <rPh sb="0" eb="3">
      <t>レンラクサキ</t>
    </rPh>
    <phoneticPr fontId="7"/>
  </si>
  <si>
    <t>押印を省く条件として、連絡先（電話番号）追加</t>
    <phoneticPr fontId="7"/>
  </si>
  <si>
    <t>証明者：</t>
    <rPh sb="0" eb="3">
      <t>ショウメイシャ</t>
    </rPh>
    <phoneticPr fontId="7"/>
  </si>
  <si>
    <t>証明者との関係：</t>
    <rPh sb="0" eb="2">
      <t>ショウメイ</t>
    </rPh>
    <rPh sb="2" eb="3">
      <t>シャ</t>
    </rPh>
    <rPh sb="5" eb="7">
      <t>カンケイ</t>
    </rPh>
    <phoneticPr fontId="7"/>
  </si>
  <si>
    <t>証明者の立場からみた被証明者（専任技術者）との関係を記入します。</t>
    <phoneticPr fontId="7"/>
  </si>
  <si>
    <t>記</t>
    <rPh sb="0" eb="1">
      <t>キ</t>
    </rPh>
    <phoneticPr fontId="8"/>
  </si>
  <si>
    <t>「役員」や「社員、従業員」（退職している場合は元社員などと記入）などが入ります。</t>
    <phoneticPr fontId="7"/>
  </si>
  <si>
    <t>技術者の氏名</t>
    <rPh sb="0" eb="3">
      <t>ギジュツシャ</t>
    </rPh>
    <rPh sb="4" eb="6">
      <t>シメイ</t>
    </rPh>
    <phoneticPr fontId="7"/>
  </si>
  <si>
    <t>使用された
期間</t>
    <rPh sb="0" eb="2">
      <t>シヨウ</t>
    </rPh>
    <rPh sb="6" eb="8">
      <t>キカン</t>
    </rPh>
    <phoneticPr fontId="7"/>
  </si>
  <si>
    <t>月から</t>
    <rPh sb="0" eb="1">
      <t>ツキ</t>
    </rPh>
    <phoneticPr fontId="7"/>
  </si>
  <si>
    <t>※証明者と被証明者が同一の場合は「本人」と記入</t>
    <phoneticPr fontId="7"/>
  </si>
  <si>
    <t>使用者の商号　          　　　又は名称</t>
    <rPh sb="0" eb="3">
      <t>シヨウシャ</t>
    </rPh>
    <rPh sb="4" eb="6">
      <t>ショウゴウ</t>
    </rPh>
    <rPh sb="20" eb="21">
      <t>マタ</t>
    </rPh>
    <rPh sb="22" eb="24">
      <t>メイショウ</t>
    </rPh>
    <phoneticPr fontId="7"/>
  </si>
  <si>
    <t>月まで</t>
    <rPh sb="0" eb="1">
      <t>ツキ</t>
    </rPh>
    <phoneticPr fontId="7"/>
  </si>
  <si>
    <t>（１人親方が自身の実務経験を証明する場合等）</t>
    <phoneticPr fontId="7"/>
  </si>
  <si>
    <t>職名</t>
    <rPh sb="0" eb="2">
      <t>ショクメイ</t>
    </rPh>
    <phoneticPr fontId="7"/>
  </si>
  <si>
    <t>実務経験の内容　</t>
    <rPh sb="0" eb="2">
      <t>ジツム</t>
    </rPh>
    <rPh sb="2" eb="4">
      <t>ケイケン</t>
    </rPh>
    <rPh sb="5" eb="7">
      <t>ナイヨウ</t>
    </rPh>
    <phoneticPr fontId="7"/>
  </si>
  <si>
    <t>実　 務　 経　 験　 年　 数</t>
    <rPh sb="0" eb="1">
      <t>ミ</t>
    </rPh>
    <rPh sb="3" eb="4">
      <t>ツトム</t>
    </rPh>
    <rPh sb="6" eb="7">
      <t>ヘ</t>
    </rPh>
    <rPh sb="9" eb="10">
      <t>シルシ</t>
    </rPh>
    <rPh sb="12" eb="13">
      <t>トシ</t>
    </rPh>
    <rPh sb="15" eb="16">
      <t>カズ</t>
    </rPh>
    <phoneticPr fontId="7"/>
  </si>
  <si>
    <t>年</t>
  </si>
  <si>
    <t>月から</t>
  </si>
  <si>
    <t>月まで</t>
  </si>
  <si>
    <t>使用者の証明を得ることができない場合はその理由</t>
    <rPh sb="0" eb="3">
      <t>シヨウシャ</t>
    </rPh>
    <rPh sb="4" eb="6">
      <t>ショウメイ</t>
    </rPh>
    <rPh sb="7" eb="8">
      <t>エ</t>
    </rPh>
    <rPh sb="16" eb="18">
      <t>バアイ</t>
    </rPh>
    <rPh sb="21" eb="23">
      <t>リユウ</t>
    </rPh>
    <phoneticPr fontId="7"/>
  </si>
  <si>
    <t>合計</t>
    <rPh sb="0" eb="2">
      <t>ゴウケイ</t>
    </rPh>
    <phoneticPr fontId="7"/>
  </si>
  <si>
    <t>満</t>
    <rPh sb="0" eb="1">
      <t>マン</t>
    </rPh>
    <phoneticPr fontId="7"/>
  </si>
  <si>
    <t>ヶ月</t>
    <rPh sb="1" eb="2">
      <t>ゲツ</t>
    </rPh>
    <phoneticPr fontId="7"/>
  </si>
  <si>
    <t xml:space="preserve">  記 載 要 領</t>
    <rPh sb="2" eb="3">
      <t>キ</t>
    </rPh>
    <rPh sb="4" eb="5">
      <t>サイ</t>
    </rPh>
    <rPh sb="6" eb="7">
      <t>ヨウ</t>
    </rPh>
    <rPh sb="8" eb="9">
      <t>リョウ</t>
    </rPh>
    <phoneticPr fontId="7"/>
  </si>
  <si>
    <t>　1.　この証明書は，被証明者１人ごとに作成すること。</t>
    <phoneticPr fontId="7"/>
  </si>
  <si>
    <t>　2.　「職名」の欄は，被証明者が所属していた部課名及び職名等を記載すること。</t>
    <phoneticPr fontId="7"/>
  </si>
  <si>
    <t>　　　（所属がない場合は，「事業主」，「現場監督」，「職長」などの職名を記載）</t>
  </si>
  <si>
    <t>　3.　「実務経験の内容」の欄は，従事した主な工事名等を具体的に記載すること。</t>
    <phoneticPr fontId="7"/>
  </si>
  <si>
    <t>　4.　「合計　満　年　月」の欄は，実務経験年数の合計を記載すること</t>
    <phoneticPr fontId="7"/>
  </si>
  <si>
    <t>　5.　上記の様式内に記載しきれないときは，適宜用紙を追加すること。</t>
    <phoneticPr fontId="7"/>
  </si>
  <si>
    <t>様式－6</t>
    <phoneticPr fontId="7"/>
  </si>
  <si>
    <t>年少者・高齢者・高血圧者就労報告書</t>
    <rPh sb="0" eb="3">
      <t>ネンショウシャ</t>
    </rPh>
    <rPh sb="4" eb="7">
      <t>コウレイシャ</t>
    </rPh>
    <rPh sb="8" eb="11">
      <t>コウケツアツ</t>
    </rPh>
    <rPh sb="11" eb="12">
      <t>シャ</t>
    </rPh>
    <rPh sb="12" eb="14">
      <t>シュウロウ</t>
    </rPh>
    <rPh sb="14" eb="17">
      <t>ホウコクショ</t>
    </rPh>
    <phoneticPr fontId="7"/>
  </si>
  <si>
    <t>一次業者</t>
    <rPh sb="0" eb="2">
      <t>イチジ</t>
    </rPh>
    <rPh sb="2" eb="4">
      <t>ギョウシャ</t>
    </rPh>
    <phoneticPr fontId="38"/>
  </si>
  <si>
    <t>会 社 名：</t>
    <rPh sb="0" eb="1">
      <t>カイ</t>
    </rPh>
    <rPh sb="2" eb="3">
      <t>シャ</t>
    </rPh>
    <rPh sb="4" eb="5">
      <t>メイ</t>
    </rPh>
    <phoneticPr fontId="7"/>
  </si>
  <si>
    <t>申請者</t>
    <rPh sb="0" eb="2">
      <t>シンセイ</t>
    </rPh>
    <rPh sb="2" eb="3">
      <t>シャ</t>
    </rPh>
    <phoneticPr fontId="38"/>
  </si>
  <si>
    <t>代表者名：</t>
    <rPh sb="0" eb="3">
      <t>ダイヒョウシャ</t>
    </rPh>
    <rPh sb="3" eb="4">
      <t>メイ</t>
    </rPh>
    <phoneticPr fontId="39"/>
  </si>
  <si>
    <t>電話番号：</t>
    <rPh sb="0" eb="2">
      <t>デンワ</t>
    </rPh>
    <rPh sb="2" eb="4">
      <t>バンゴウ</t>
    </rPh>
    <phoneticPr fontId="38"/>
  </si>
  <si>
    <t>(　　)次業者</t>
    <rPh sb="4" eb="5">
      <t>ジ</t>
    </rPh>
    <rPh sb="5" eb="7">
      <t>ギョウシャ</t>
    </rPh>
    <phoneticPr fontId="38"/>
  </si>
  <si>
    <t>所属会社</t>
    <rPh sb="0" eb="2">
      <t>ショゾク</t>
    </rPh>
    <rPh sb="2" eb="4">
      <t>カイシャ</t>
    </rPh>
    <phoneticPr fontId="38"/>
  </si>
  <si>
    <t>責任者名：</t>
    <rPh sb="0" eb="3">
      <t>セキニンシャ</t>
    </rPh>
    <rPh sb="3" eb="4">
      <t>メイ</t>
    </rPh>
    <phoneticPr fontId="39"/>
  </si>
  <si>
    <t>押印を省く条件として、</t>
  </si>
  <si>
    <t>連 絡 先：</t>
    <phoneticPr fontId="38"/>
  </si>
  <si>
    <t>連絡先（電話番号）追加</t>
  </si>
  <si>
    <t>施工場所</t>
    <rPh sb="0" eb="2">
      <t>セコウ</t>
    </rPh>
    <rPh sb="2" eb="4">
      <t>バショ</t>
    </rPh>
    <phoneticPr fontId="7"/>
  </si>
  <si>
    <t>１．年少者就労報告書</t>
    <phoneticPr fontId="7"/>
  </si>
  <si>
    <t>下記の者は年少者（満18歳未満）ですが、当社の責任において就労させることを報告します。</t>
    <phoneticPr fontId="7"/>
  </si>
  <si>
    <t>氏　　　　名</t>
  </si>
  <si>
    <t>生 年 月 日</t>
    <phoneticPr fontId="39"/>
  </si>
  <si>
    <t>年齢</t>
    <rPh sb="0" eb="2">
      <t>ネンレイ</t>
    </rPh>
    <phoneticPr fontId="39"/>
  </si>
  <si>
    <t>現　　住　　所</t>
    <phoneticPr fontId="38"/>
  </si>
  <si>
    <t>電　話</t>
    <phoneticPr fontId="38"/>
  </si>
  <si>
    <t>　※年齢証明書を添付　（住民票記載事項の証明書等）</t>
    <rPh sb="2" eb="4">
      <t>ネンレイ</t>
    </rPh>
    <rPh sb="4" eb="7">
      <t>ショウメイショ</t>
    </rPh>
    <rPh sb="8" eb="10">
      <t>テンプ</t>
    </rPh>
    <rPh sb="12" eb="14">
      <t>ジュウミン</t>
    </rPh>
    <rPh sb="14" eb="15">
      <t>ヒョウ</t>
    </rPh>
    <rPh sb="15" eb="17">
      <t>キサイ</t>
    </rPh>
    <rPh sb="17" eb="19">
      <t>ジコウ</t>
    </rPh>
    <rPh sb="20" eb="22">
      <t>ショウメイ</t>
    </rPh>
    <rPh sb="22" eb="23">
      <t>ショ</t>
    </rPh>
    <rPh sb="23" eb="24">
      <t>トウ</t>
    </rPh>
    <phoneticPr fontId="7"/>
  </si>
  <si>
    <t>２．高齢者就労報告</t>
    <phoneticPr fontId="7"/>
  </si>
  <si>
    <t>下記の者は高齢者（満65歳以上）ですが、当社の責任において就労させることを報告します。</t>
    <phoneticPr fontId="7"/>
  </si>
  <si>
    <t>最高血圧</t>
    <rPh sb="0" eb="2">
      <t>サイコウ</t>
    </rPh>
    <rPh sb="2" eb="4">
      <t>ケツアツ</t>
    </rPh>
    <phoneticPr fontId="39"/>
  </si>
  <si>
    <t>最低血圧</t>
    <rPh sb="0" eb="2">
      <t>サイテイ</t>
    </rPh>
    <rPh sb="2" eb="4">
      <t>ケツアツ</t>
    </rPh>
    <phoneticPr fontId="39"/>
  </si>
  <si>
    <t>作業内容</t>
    <rPh sb="0" eb="2">
      <t>サギョウ</t>
    </rPh>
    <rPh sb="2" eb="4">
      <t>ナイヨウ</t>
    </rPh>
    <phoneticPr fontId="39"/>
  </si>
  <si>
    <t>３．高血圧者就労報告</t>
    <rPh sb="2" eb="5">
      <t>コウケツアツ</t>
    </rPh>
    <rPh sb="5" eb="6">
      <t>シャ</t>
    </rPh>
    <rPh sb="6" eb="8">
      <t>シュウロウ</t>
    </rPh>
    <rPh sb="8" eb="10">
      <t>ホウコク</t>
    </rPh>
    <phoneticPr fontId="7"/>
  </si>
  <si>
    <t>下記の者は最高血圧（160以上）ですが、当社の責任において就労させることを報告します。</t>
    <rPh sb="5" eb="7">
      <t>サイコウ</t>
    </rPh>
    <rPh sb="7" eb="9">
      <t>ケツアツ</t>
    </rPh>
    <rPh sb="13" eb="15">
      <t>イジョウ</t>
    </rPh>
    <phoneticPr fontId="7"/>
  </si>
  <si>
    <t>服薬の有無</t>
    <rPh sb="0" eb="2">
      <t>フクヤク</t>
    </rPh>
    <rPh sb="3" eb="5">
      <t>ユウム</t>
    </rPh>
    <phoneticPr fontId="39"/>
  </si>
  <si>
    <t>※ 高齢者及び高血圧者就業可否判断は、新規入場時の面接時に適正を判断し、決定する。</t>
    <phoneticPr fontId="39"/>
  </si>
  <si>
    <t>様式-7.全建統一様式第1号-甲-別紙</t>
    <rPh sb="0" eb="2">
      <t>ヨウシキ</t>
    </rPh>
    <rPh sb="5" eb="7">
      <t>ゼンケン</t>
    </rPh>
    <rPh sb="7" eb="9">
      <t>トウイツ</t>
    </rPh>
    <rPh sb="9" eb="11">
      <t>ヨウシキ</t>
    </rPh>
    <phoneticPr fontId="7"/>
  </si>
  <si>
    <t>外国人建設就労者等建設現場入場届出書</t>
    <rPh sb="0" eb="2">
      <t>ガイコク</t>
    </rPh>
    <rPh sb="2" eb="3">
      <t>ジン</t>
    </rPh>
    <rPh sb="3" eb="5">
      <t>ケンセツ</t>
    </rPh>
    <rPh sb="5" eb="7">
      <t>シュウロウ</t>
    </rPh>
    <rPh sb="7" eb="8">
      <t>シャ</t>
    </rPh>
    <rPh sb="8" eb="9">
      <t>トウ</t>
    </rPh>
    <rPh sb="9" eb="11">
      <t>ケンセツ</t>
    </rPh>
    <rPh sb="11" eb="13">
      <t>ゲンバ</t>
    </rPh>
    <rPh sb="13" eb="15">
      <t>ニュウジョウ</t>
    </rPh>
    <rPh sb="15" eb="16">
      <t>トドケ</t>
    </rPh>
    <rPh sb="16" eb="17">
      <t>デ</t>
    </rPh>
    <phoneticPr fontId="7"/>
  </si>
  <si>
    <t>一次業者</t>
    <phoneticPr fontId="38"/>
  </si>
  <si>
    <t>事業者ID：</t>
    <rPh sb="0" eb="3">
      <t>ジギョウシャ</t>
    </rPh>
    <phoneticPr fontId="38"/>
  </si>
  <si>
    <t>キャリアアップシステム登録番号</t>
    <phoneticPr fontId="38"/>
  </si>
  <si>
    <t>　外国人建設就労者等の建設現場への</t>
    <rPh sb="1" eb="3">
      <t>ガイコク</t>
    </rPh>
    <rPh sb="3" eb="4">
      <t>ジン</t>
    </rPh>
    <rPh sb="4" eb="6">
      <t>ケンセツ</t>
    </rPh>
    <rPh sb="6" eb="8">
      <t>シュウロウ</t>
    </rPh>
    <rPh sb="8" eb="9">
      <t>シャ</t>
    </rPh>
    <rPh sb="9" eb="10">
      <t>トウ</t>
    </rPh>
    <rPh sb="11" eb="13">
      <t>ケンセツ</t>
    </rPh>
    <rPh sb="13" eb="15">
      <t>ゲンバ</t>
    </rPh>
    <phoneticPr fontId="7"/>
  </si>
  <si>
    <t>外国人の
所属会社</t>
    <rPh sb="0" eb="3">
      <t>ガイコクジン</t>
    </rPh>
    <rPh sb="5" eb="7">
      <t>ショゾク</t>
    </rPh>
    <rPh sb="7" eb="9">
      <t>カイシャ</t>
    </rPh>
    <phoneticPr fontId="38"/>
  </si>
  <si>
    <t>　入場について下記のとおり届出ます。</t>
    <phoneticPr fontId="38"/>
  </si>
  <si>
    <t>押印を省く条件として、連絡先（電話番号）追加</t>
    <phoneticPr fontId="38"/>
  </si>
  <si>
    <t>1　建設工事に関する事項</t>
    <rPh sb="2" eb="4">
      <t>ケンセツ</t>
    </rPh>
    <rPh sb="4" eb="6">
      <t>コウジ</t>
    </rPh>
    <rPh sb="7" eb="8">
      <t>カン</t>
    </rPh>
    <rPh sb="10" eb="12">
      <t>ジコウ</t>
    </rPh>
    <phoneticPr fontId="7"/>
  </si>
  <si>
    <t>2　建設現場への入場を届け出る外国人就労者等に関する事柄</t>
    <rPh sb="2" eb="4">
      <t>ケンセツ</t>
    </rPh>
    <rPh sb="4" eb="6">
      <t>ゲンバ</t>
    </rPh>
    <rPh sb="8" eb="10">
      <t>ニュウジョウ</t>
    </rPh>
    <rPh sb="11" eb="12">
      <t>トド</t>
    </rPh>
    <rPh sb="13" eb="14">
      <t>デ</t>
    </rPh>
    <rPh sb="15" eb="17">
      <t>ガイコク</t>
    </rPh>
    <rPh sb="17" eb="18">
      <t>ジン</t>
    </rPh>
    <rPh sb="18" eb="20">
      <t>シュウロウ</t>
    </rPh>
    <rPh sb="20" eb="21">
      <t>シャ</t>
    </rPh>
    <rPh sb="21" eb="22">
      <t>トウ</t>
    </rPh>
    <rPh sb="23" eb="24">
      <t>カン</t>
    </rPh>
    <rPh sb="26" eb="28">
      <t>コトガラ</t>
    </rPh>
    <phoneticPr fontId="7"/>
  </si>
  <si>
    <t>※４名以上の入場を申請する場合、必要に応じて欄の追加や別紙とする等対応すること。</t>
    <rPh sb="2" eb="3">
      <t>メイ</t>
    </rPh>
    <rPh sb="3" eb="5">
      <t>イジョウ</t>
    </rPh>
    <rPh sb="6" eb="8">
      <t>ニュウジョウ</t>
    </rPh>
    <rPh sb="9" eb="11">
      <t>シンセイ</t>
    </rPh>
    <rPh sb="13" eb="15">
      <t>バアイ</t>
    </rPh>
    <rPh sb="16" eb="18">
      <t>ヒツヨウ</t>
    </rPh>
    <rPh sb="19" eb="20">
      <t>オウ</t>
    </rPh>
    <rPh sb="22" eb="23">
      <t>ラン</t>
    </rPh>
    <rPh sb="24" eb="26">
      <t>ツイカ</t>
    </rPh>
    <rPh sb="27" eb="29">
      <t>ベッシ</t>
    </rPh>
    <rPh sb="32" eb="33">
      <t>トウ</t>
    </rPh>
    <rPh sb="33" eb="35">
      <t>タイオウ</t>
    </rPh>
    <phoneticPr fontId="7"/>
  </si>
  <si>
    <t>外国人建設就労者等　1</t>
    <rPh sb="0" eb="2">
      <t>ガイコク</t>
    </rPh>
    <rPh sb="2" eb="3">
      <t>ジン</t>
    </rPh>
    <rPh sb="3" eb="5">
      <t>ケンセツ</t>
    </rPh>
    <rPh sb="5" eb="7">
      <t>シュウロウ</t>
    </rPh>
    <rPh sb="7" eb="8">
      <t>シャ</t>
    </rPh>
    <rPh sb="8" eb="9">
      <t>トウ</t>
    </rPh>
    <phoneticPr fontId="7"/>
  </si>
  <si>
    <t>外国人建設就労者等　2</t>
    <rPh sb="0" eb="2">
      <t>ガイコク</t>
    </rPh>
    <rPh sb="2" eb="3">
      <t>ジン</t>
    </rPh>
    <rPh sb="3" eb="5">
      <t>ケンセツ</t>
    </rPh>
    <rPh sb="5" eb="7">
      <t>シュウロウ</t>
    </rPh>
    <rPh sb="7" eb="8">
      <t>シャ</t>
    </rPh>
    <rPh sb="8" eb="9">
      <t>トウ</t>
    </rPh>
    <phoneticPr fontId="7"/>
  </si>
  <si>
    <t>外国人建設就労者等　3</t>
    <rPh sb="0" eb="2">
      <t>ガイコク</t>
    </rPh>
    <rPh sb="2" eb="3">
      <t>ジン</t>
    </rPh>
    <rPh sb="3" eb="5">
      <t>ケンセツ</t>
    </rPh>
    <rPh sb="5" eb="7">
      <t>シュウロウ</t>
    </rPh>
    <rPh sb="7" eb="8">
      <t>シャ</t>
    </rPh>
    <rPh sb="8" eb="9">
      <t>トウ</t>
    </rPh>
    <phoneticPr fontId="7"/>
  </si>
  <si>
    <t>氏名</t>
    <rPh sb="0" eb="2">
      <t>シメイ</t>
    </rPh>
    <phoneticPr fontId="7"/>
  </si>
  <si>
    <t>　　年  　　月　　  日</t>
    <phoneticPr fontId="38"/>
  </si>
  <si>
    <t>　　年　  　月  　　日</t>
    <rPh sb="2" eb="3">
      <t>ネン</t>
    </rPh>
    <rPh sb="7" eb="8">
      <t>ツキ</t>
    </rPh>
    <rPh sb="12" eb="13">
      <t>ヒ</t>
    </rPh>
    <phoneticPr fontId="38"/>
  </si>
  <si>
    <t>　  　年　  　月  　　日</t>
    <phoneticPr fontId="38"/>
  </si>
  <si>
    <t>性別</t>
    <rPh sb="0" eb="2">
      <t>セイベツ</t>
    </rPh>
    <phoneticPr fontId="7"/>
  </si>
  <si>
    <t>国籍</t>
    <rPh sb="0" eb="2">
      <t>コクセキ</t>
    </rPh>
    <phoneticPr fontId="7"/>
  </si>
  <si>
    <t>従事させる業務</t>
    <rPh sb="0" eb="2">
      <t>ジュウジ</t>
    </rPh>
    <rPh sb="5" eb="7">
      <t>ギョウム</t>
    </rPh>
    <phoneticPr fontId="7"/>
  </si>
  <si>
    <t xml:space="preserve">現場入場の期間 </t>
    <rPh sb="0" eb="2">
      <t>ゲンバ</t>
    </rPh>
    <rPh sb="2" eb="4">
      <t>ニュウジョウ</t>
    </rPh>
    <rPh sb="5" eb="7">
      <t>キカン</t>
    </rPh>
    <phoneticPr fontId="7"/>
  </si>
  <si>
    <t>　　年  　　月　  　日</t>
    <rPh sb="2" eb="3">
      <t>ネン</t>
    </rPh>
    <rPh sb="7" eb="8">
      <t>ツキ</t>
    </rPh>
    <rPh sb="12" eb="13">
      <t>ヒ</t>
    </rPh>
    <phoneticPr fontId="38"/>
  </si>
  <si>
    <t xml:space="preserve">  　　年　  　月　  　日</t>
    <phoneticPr fontId="38"/>
  </si>
  <si>
    <t>　　年  　　月　  　日</t>
    <phoneticPr fontId="38"/>
  </si>
  <si>
    <t>～　　      　年　  　月　  　日</t>
    <rPh sb="10" eb="11">
      <t>トシ</t>
    </rPh>
    <rPh sb="15" eb="16">
      <t>ツキ</t>
    </rPh>
    <rPh sb="20" eb="21">
      <t>ヒ</t>
    </rPh>
    <phoneticPr fontId="38"/>
  </si>
  <si>
    <t>～　　    　年　  　月　　  日</t>
    <phoneticPr fontId="38"/>
  </si>
  <si>
    <t>～　　　    年　　  月　  　日</t>
    <phoneticPr fontId="38"/>
  </si>
  <si>
    <t>在 留資格</t>
    <phoneticPr fontId="7"/>
  </si>
  <si>
    <t xml:space="preserve"> □ 特定活動(外国人建設就労者)</t>
    <rPh sb="3" eb="5">
      <t>トクテイ</t>
    </rPh>
    <rPh sb="5" eb="7">
      <t>カツドウ</t>
    </rPh>
    <rPh sb="8" eb="10">
      <t>ガイコク</t>
    </rPh>
    <rPh sb="10" eb="11">
      <t>ジン</t>
    </rPh>
    <rPh sb="11" eb="13">
      <t>ケンセツ</t>
    </rPh>
    <rPh sb="13" eb="15">
      <t>シュウロウ</t>
    </rPh>
    <rPh sb="15" eb="16">
      <t>シャ</t>
    </rPh>
    <phoneticPr fontId="38"/>
  </si>
  <si>
    <t xml:space="preserve"> □特定活動(外国人建設就労者)</t>
    <phoneticPr fontId="38"/>
  </si>
  <si>
    <t>　（□どちらかに✔）</t>
    <phoneticPr fontId="38"/>
  </si>
  <si>
    <t xml:space="preserve"> □ 特定技能</t>
    <rPh sb="3" eb="5">
      <t>トクテイ</t>
    </rPh>
    <rPh sb="5" eb="7">
      <t>ギノウ</t>
    </rPh>
    <phoneticPr fontId="38"/>
  </si>
  <si>
    <t xml:space="preserve"> □ 特定技能</t>
    <phoneticPr fontId="38"/>
  </si>
  <si>
    <t>在留期間満了日</t>
    <rPh sb="0" eb="2">
      <t>ザイリュウ</t>
    </rPh>
    <rPh sb="2" eb="4">
      <t>キカン</t>
    </rPh>
    <rPh sb="4" eb="6">
      <t>マンリョウ</t>
    </rPh>
    <rPh sb="6" eb="7">
      <t>ヒ</t>
    </rPh>
    <phoneticPr fontId="7"/>
  </si>
  <si>
    <t>　　年　　月　　日</t>
    <phoneticPr fontId="38"/>
  </si>
  <si>
    <t>CCUS登録情報が
最新であることの確認　</t>
    <rPh sb="4" eb="6">
      <t>トウロク</t>
    </rPh>
    <rPh sb="6" eb="8">
      <t>ジョウホウ</t>
    </rPh>
    <rPh sb="10" eb="12">
      <t>サイシン</t>
    </rPh>
    <rPh sb="18" eb="20">
      <t>カクニン</t>
    </rPh>
    <phoneticPr fontId="7"/>
  </si>
  <si>
    <t xml:space="preserve"> □ 確認済</t>
    <rPh sb="3" eb="5">
      <t>カクニン</t>
    </rPh>
    <rPh sb="5" eb="6">
      <t>ズ</t>
    </rPh>
    <phoneticPr fontId="38"/>
  </si>
  <si>
    <t xml:space="preserve"> □ 確認済</t>
    <phoneticPr fontId="38"/>
  </si>
  <si>
    <t>（確認日：　　　  　.　    　.　  　）</t>
    <rPh sb="1" eb="3">
      <t>カクニン</t>
    </rPh>
    <rPh sb="3" eb="4">
      <t>ビ</t>
    </rPh>
    <phoneticPr fontId="38"/>
  </si>
  <si>
    <t>3　受入企業・建設特定技能受入計画及び適正監理計画に関する事項</t>
    <rPh sb="2" eb="4">
      <t>ウケイレ</t>
    </rPh>
    <rPh sb="4" eb="6">
      <t>キギョウ</t>
    </rPh>
    <rPh sb="7" eb="9">
      <t>ケンセツ</t>
    </rPh>
    <rPh sb="9" eb="11">
      <t>トクテイ</t>
    </rPh>
    <rPh sb="11" eb="13">
      <t>ギノウ</t>
    </rPh>
    <rPh sb="13" eb="15">
      <t>ウケイレ</t>
    </rPh>
    <rPh sb="15" eb="17">
      <t>ケイカク</t>
    </rPh>
    <rPh sb="17" eb="18">
      <t>オヨ</t>
    </rPh>
    <rPh sb="19" eb="21">
      <t>テキセイ</t>
    </rPh>
    <rPh sb="21" eb="23">
      <t>カンリ</t>
    </rPh>
    <rPh sb="23" eb="25">
      <t>ケイカク</t>
    </rPh>
    <rPh sb="26" eb="27">
      <t>カン</t>
    </rPh>
    <rPh sb="29" eb="31">
      <t>ジコウ</t>
    </rPh>
    <phoneticPr fontId="7"/>
  </si>
  <si>
    <t>就労場所</t>
    <rPh sb="0" eb="2">
      <t>シュウロウ</t>
    </rPh>
    <rPh sb="2" eb="4">
      <t>バショ</t>
    </rPh>
    <phoneticPr fontId="7"/>
  </si>
  <si>
    <t>従事させる業務の内容</t>
    <rPh sb="0" eb="2">
      <t>ジュウジ</t>
    </rPh>
    <rPh sb="5" eb="7">
      <t>ギョウム</t>
    </rPh>
    <rPh sb="8" eb="10">
      <t>ナイヨウ</t>
    </rPh>
    <phoneticPr fontId="7"/>
  </si>
  <si>
    <t>従事させる期間
（計画期間）</t>
    <rPh sb="0" eb="2">
      <t>ジュウジ</t>
    </rPh>
    <rPh sb="5" eb="7">
      <t>キカン</t>
    </rPh>
    <rPh sb="9" eb="11">
      <t>ケイカク</t>
    </rPh>
    <rPh sb="11" eb="13">
      <t>キカン</t>
    </rPh>
    <phoneticPr fontId="7"/>
  </si>
  <si>
    <t>責任者(連絡窓口）</t>
    <rPh sb="0" eb="1">
      <t>セキ</t>
    </rPh>
    <rPh sb="1" eb="2">
      <t>ニン</t>
    </rPh>
    <rPh sb="2" eb="3">
      <t>シャ</t>
    </rPh>
    <rPh sb="4" eb="6">
      <t>レンラク</t>
    </rPh>
    <rPh sb="6" eb="8">
      <t>マドグチ</t>
    </rPh>
    <phoneticPr fontId="7"/>
  </si>
  <si>
    <t>役職：</t>
    <rPh sb="0" eb="2">
      <t>ヤクショク</t>
    </rPh>
    <phoneticPr fontId="39"/>
  </si>
  <si>
    <t>氏名：</t>
    <rPh sb="0" eb="2">
      <t>シメイ</t>
    </rPh>
    <phoneticPr fontId="39"/>
  </si>
  <si>
    <t>連絡先：</t>
    <rPh sb="0" eb="3">
      <t>レンラクサキ</t>
    </rPh>
    <phoneticPr fontId="38"/>
  </si>
  <si>
    <t>　※就労場所・従事させる業務の内容・従事させる期間については、建設特定技能受入計画及び適正監理
　　計画の記載内容を正確に転記すること。</t>
    <phoneticPr fontId="38"/>
  </si>
  <si>
    <t>〇添付書類</t>
    <rPh sb="1" eb="3">
      <t>テンプ</t>
    </rPh>
    <rPh sb="3" eb="5">
      <t>ショルイ</t>
    </rPh>
    <phoneticPr fontId="7"/>
  </si>
  <si>
    <t>提出にあたっては下記に該当するものの写し各1部を添付すること</t>
    <rPh sb="0" eb="2">
      <t>テイシュツ</t>
    </rPh>
    <rPh sb="8" eb="10">
      <t>カキ</t>
    </rPh>
    <rPh sb="11" eb="13">
      <t>ガイトウ</t>
    </rPh>
    <rPh sb="18" eb="19">
      <t>ウツ</t>
    </rPh>
    <rPh sb="20" eb="21">
      <t>カク</t>
    </rPh>
    <rPh sb="22" eb="23">
      <t>ブ</t>
    </rPh>
    <rPh sb="24" eb="26">
      <t>テンプ</t>
    </rPh>
    <phoneticPr fontId="7"/>
  </si>
  <si>
    <t>　1.「建設特定技能受入計画認定証」又は「適正監理計画認定証」（複数ある場合にはすべて。）</t>
    <rPh sb="4" eb="6">
      <t>ケンセツ</t>
    </rPh>
    <rPh sb="6" eb="8">
      <t>トクテイ</t>
    </rPh>
    <rPh sb="8" eb="10">
      <t>ギノウ</t>
    </rPh>
    <rPh sb="10" eb="12">
      <t>ウケイレ</t>
    </rPh>
    <rPh sb="12" eb="14">
      <t>ケイカク</t>
    </rPh>
    <rPh sb="14" eb="17">
      <t>ニンテイショウ</t>
    </rPh>
    <rPh sb="18" eb="19">
      <t>マタ</t>
    </rPh>
    <rPh sb="21" eb="23">
      <t>テキセイ</t>
    </rPh>
    <rPh sb="23" eb="25">
      <t>カンリ</t>
    </rPh>
    <rPh sb="25" eb="27">
      <t>ケイカク</t>
    </rPh>
    <rPh sb="27" eb="30">
      <t>ニンテイショウ</t>
    </rPh>
    <phoneticPr fontId="7"/>
  </si>
  <si>
    <t>　2.パスポート（国籍、氏名等と在留許可のある部分）</t>
    <rPh sb="9" eb="11">
      <t>コクセキ</t>
    </rPh>
    <rPh sb="12" eb="14">
      <t>シメイ</t>
    </rPh>
    <rPh sb="14" eb="15">
      <t>トウ</t>
    </rPh>
    <rPh sb="16" eb="18">
      <t>ザイリュウ</t>
    </rPh>
    <rPh sb="18" eb="20">
      <t>キョカ</t>
    </rPh>
    <rPh sb="23" eb="25">
      <t>ブブン</t>
    </rPh>
    <phoneticPr fontId="7"/>
  </si>
  <si>
    <t>　3.在留カード</t>
    <rPh sb="3" eb="5">
      <t>ザイリュウ</t>
    </rPh>
    <phoneticPr fontId="7"/>
  </si>
  <si>
    <t>　4.受入建設企業と外国人建設就労者との間の雇用契約書及び雇用条件書（労働条件通知書）</t>
    <rPh sb="3" eb="5">
      <t>ウケイレ</t>
    </rPh>
    <rPh sb="5" eb="7">
      <t>ケンセツ</t>
    </rPh>
    <rPh sb="7" eb="9">
      <t>キギョウ</t>
    </rPh>
    <rPh sb="10" eb="12">
      <t>ガイコク</t>
    </rPh>
    <rPh sb="12" eb="13">
      <t>ジン</t>
    </rPh>
    <rPh sb="13" eb="15">
      <t>ケンセツ</t>
    </rPh>
    <rPh sb="15" eb="17">
      <t>シュウロウ</t>
    </rPh>
    <rPh sb="17" eb="18">
      <t>シャ</t>
    </rPh>
    <rPh sb="20" eb="21">
      <t>アイダ</t>
    </rPh>
    <rPh sb="22" eb="24">
      <t>コヨウ</t>
    </rPh>
    <rPh sb="24" eb="26">
      <t>ケイヤク</t>
    </rPh>
    <rPh sb="26" eb="27">
      <t>ショ</t>
    </rPh>
    <rPh sb="27" eb="28">
      <t>オヨ</t>
    </rPh>
    <rPh sb="29" eb="31">
      <t>コヨウ</t>
    </rPh>
    <rPh sb="31" eb="33">
      <t>ジョウケン</t>
    </rPh>
    <rPh sb="33" eb="34">
      <t>ショ</t>
    </rPh>
    <rPh sb="35" eb="37">
      <t>ロウドウ</t>
    </rPh>
    <rPh sb="37" eb="39">
      <t>ジョウケン</t>
    </rPh>
    <rPh sb="39" eb="42">
      <t>ツウチショ</t>
    </rPh>
    <phoneticPr fontId="7"/>
  </si>
  <si>
    <t>　5.建設キャリアアップシステム(CCUS)カード（登録義務がある者のみ）</t>
    <rPh sb="3" eb="5">
      <t>ケンセツ</t>
    </rPh>
    <rPh sb="26" eb="28">
      <t>トウロク</t>
    </rPh>
    <rPh sb="28" eb="30">
      <t>ギム</t>
    </rPh>
    <rPh sb="33" eb="34">
      <t>モノ</t>
    </rPh>
    <phoneticPr fontId="7"/>
  </si>
  <si>
    <t>外国人技能実習生建設現場入場許可申請書</t>
    <rPh sb="0" eb="2">
      <t>ガイコク</t>
    </rPh>
    <rPh sb="2" eb="3">
      <t>ジン</t>
    </rPh>
    <rPh sb="3" eb="5">
      <t>ギノウ</t>
    </rPh>
    <rPh sb="5" eb="8">
      <t>ジッシュウセイ</t>
    </rPh>
    <rPh sb="8" eb="10">
      <t>ケンセツ</t>
    </rPh>
    <rPh sb="10" eb="12">
      <t>ゲンバ</t>
    </rPh>
    <rPh sb="12" eb="14">
      <t>ニュウジョウ</t>
    </rPh>
    <rPh sb="14" eb="16">
      <t>キョカ</t>
    </rPh>
    <rPh sb="16" eb="19">
      <t>シンセイショ</t>
    </rPh>
    <phoneticPr fontId="7"/>
  </si>
  <si>
    <t>事業者ID：</t>
    <phoneticPr fontId="38"/>
  </si>
  <si>
    <t>　外国人建技能実習性の建設現場への</t>
    <rPh sb="11" eb="13">
      <t>ケンセツ</t>
    </rPh>
    <rPh sb="13" eb="15">
      <t>ゲンバ</t>
    </rPh>
    <phoneticPr fontId="7"/>
  </si>
  <si>
    <t>実習実施者
（受入会社）</t>
    <rPh sb="0" eb="2">
      <t>ジッシュウ</t>
    </rPh>
    <rPh sb="2" eb="4">
      <t>ジッシ</t>
    </rPh>
    <rPh sb="4" eb="5">
      <t>シャ</t>
    </rPh>
    <phoneticPr fontId="38"/>
  </si>
  <si>
    <t>　入場について下記のとおり申請いたします。</t>
    <rPh sb="13" eb="15">
      <t>シンセイ</t>
    </rPh>
    <phoneticPr fontId="38"/>
  </si>
  <si>
    <t>2　建設現場への入場を届け出る外国人技能実習性に関する事柄</t>
    <rPh sb="2" eb="4">
      <t>ケンセツ</t>
    </rPh>
    <rPh sb="4" eb="6">
      <t>ゲンバ</t>
    </rPh>
    <rPh sb="8" eb="10">
      <t>ニュウジョウ</t>
    </rPh>
    <rPh sb="11" eb="12">
      <t>トド</t>
    </rPh>
    <rPh sb="13" eb="14">
      <t>デ</t>
    </rPh>
    <rPh sb="15" eb="17">
      <t>ガイコク</t>
    </rPh>
    <rPh sb="17" eb="18">
      <t>ジン</t>
    </rPh>
    <rPh sb="18" eb="20">
      <t>ギノウ</t>
    </rPh>
    <rPh sb="20" eb="22">
      <t>ジッシュウ</t>
    </rPh>
    <rPh sb="22" eb="23">
      <t>セイ</t>
    </rPh>
    <rPh sb="24" eb="25">
      <t>カン</t>
    </rPh>
    <rPh sb="27" eb="29">
      <t>コトガラ</t>
    </rPh>
    <phoneticPr fontId="7"/>
  </si>
  <si>
    <t>外国人技能実習生　1</t>
    <rPh sb="0" eb="2">
      <t>ガイコク</t>
    </rPh>
    <rPh sb="2" eb="3">
      <t>ジン</t>
    </rPh>
    <rPh sb="3" eb="5">
      <t>ギノウ</t>
    </rPh>
    <rPh sb="5" eb="8">
      <t>ジッシュウセイ</t>
    </rPh>
    <phoneticPr fontId="7"/>
  </si>
  <si>
    <t>外国人技能実習生　2</t>
    <rPh sb="0" eb="2">
      <t>ガイコク</t>
    </rPh>
    <rPh sb="2" eb="3">
      <t>ジン</t>
    </rPh>
    <rPh sb="3" eb="5">
      <t>ギノウ</t>
    </rPh>
    <rPh sb="5" eb="8">
      <t>ジッシュウセイ</t>
    </rPh>
    <phoneticPr fontId="7"/>
  </si>
  <si>
    <t>外国人技能実習生　3</t>
    <rPh sb="0" eb="2">
      <t>ガイコク</t>
    </rPh>
    <rPh sb="2" eb="3">
      <t>ジン</t>
    </rPh>
    <phoneticPr fontId="7"/>
  </si>
  <si>
    <t>在留資格</t>
    <phoneticPr fontId="7"/>
  </si>
  <si>
    <t>　　年　  　月　  　日</t>
    <rPh sb="2" eb="3">
      <t>ネン</t>
    </rPh>
    <rPh sb="7" eb="8">
      <t>ツキ</t>
    </rPh>
    <rPh sb="12" eb="13">
      <t>ヒ</t>
    </rPh>
    <phoneticPr fontId="38"/>
  </si>
  <si>
    <t>　　年　  　月　  　日</t>
    <phoneticPr fontId="38"/>
  </si>
  <si>
    <t>3　実習実施者・管理団体に関する事項</t>
    <rPh sb="2" eb="4">
      <t>ジッシュウ</t>
    </rPh>
    <rPh sb="4" eb="6">
      <t>ジッシ</t>
    </rPh>
    <rPh sb="6" eb="7">
      <t>シャ</t>
    </rPh>
    <rPh sb="8" eb="10">
      <t>カンリ</t>
    </rPh>
    <rPh sb="10" eb="12">
      <t>ダンタイ</t>
    </rPh>
    <rPh sb="13" eb="14">
      <t>カン</t>
    </rPh>
    <rPh sb="16" eb="18">
      <t>ジコウ</t>
    </rPh>
    <phoneticPr fontId="7"/>
  </si>
  <si>
    <t>実習実施者の所在地</t>
    <rPh sb="0" eb="2">
      <t>ジッシュウ</t>
    </rPh>
    <rPh sb="2" eb="4">
      <t>ジッシ</t>
    </rPh>
    <rPh sb="4" eb="5">
      <t>シャ</t>
    </rPh>
    <rPh sb="6" eb="9">
      <t>ショザイチ</t>
    </rPh>
    <phoneticPr fontId="7"/>
  </si>
  <si>
    <t>元請企業との関係
（直近上位の企業名その他）</t>
    <rPh sb="0" eb="2">
      <t>モトウケ</t>
    </rPh>
    <rPh sb="2" eb="4">
      <t>キギョウ</t>
    </rPh>
    <rPh sb="6" eb="8">
      <t>カンケイ</t>
    </rPh>
    <rPh sb="10" eb="12">
      <t>チョッキン</t>
    </rPh>
    <rPh sb="12" eb="14">
      <t>ジョウイ</t>
    </rPh>
    <rPh sb="15" eb="17">
      <t>キギョウ</t>
    </rPh>
    <rPh sb="17" eb="18">
      <t>メイ</t>
    </rPh>
    <rPh sb="20" eb="21">
      <t>タ</t>
    </rPh>
    <phoneticPr fontId="7"/>
  </si>
  <si>
    <t>技能実習責任者</t>
    <rPh sb="0" eb="2">
      <t>ギノウ</t>
    </rPh>
    <rPh sb="2" eb="4">
      <t>ジッシュウ</t>
    </rPh>
    <rPh sb="4" eb="7">
      <t>セキニンシャ</t>
    </rPh>
    <phoneticPr fontId="7"/>
  </si>
  <si>
    <t>技能実習指導員</t>
    <rPh sb="0" eb="2">
      <t>ギノウ</t>
    </rPh>
    <rPh sb="2" eb="4">
      <t>ジッシュウ</t>
    </rPh>
    <rPh sb="4" eb="7">
      <t>シドウイン</t>
    </rPh>
    <phoneticPr fontId="7"/>
  </si>
  <si>
    <t>監理団体の名称</t>
    <rPh sb="0" eb="2">
      <t>カンリ</t>
    </rPh>
    <rPh sb="2" eb="4">
      <t>ダンタイ</t>
    </rPh>
    <rPh sb="5" eb="7">
      <t>メイショウ</t>
    </rPh>
    <phoneticPr fontId="7"/>
  </si>
  <si>
    <t>監理団体の所在地</t>
    <rPh sb="0" eb="2">
      <t>カンリ</t>
    </rPh>
    <rPh sb="2" eb="4">
      <t>ダンタイ</t>
    </rPh>
    <rPh sb="5" eb="8">
      <t>ショザイチ</t>
    </rPh>
    <phoneticPr fontId="7"/>
  </si>
  <si>
    <t>　1.「技能実習計画認定通知書」と「技能実習計画」</t>
    <rPh sb="4" eb="6">
      <t>ギノウ</t>
    </rPh>
    <rPh sb="6" eb="8">
      <t>ジッシュウ</t>
    </rPh>
    <rPh sb="8" eb="10">
      <t>ケイカク</t>
    </rPh>
    <rPh sb="10" eb="12">
      <t>ニンテイ</t>
    </rPh>
    <rPh sb="12" eb="15">
      <t>ツウチショ</t>
    </rPh>
    <rPh sb="18" eb="20">
      <t>ギノウ</t>
    </rPh>
    <rPh sb="20" eb="22">
      <t>ジッシュウ</t>
    </rPh>
    <rPh sb="22" eb="24">
      <t>ケイカク</t>
    </rPh>
    <phoneticPr fontId="7"/>
  </si>
  <si>
    <t>　4.受入建設企業と外国人技能実習生との間の雇用契約書及び雇用条件書（労働条件通知書）</t>
    <rPh sb="3" eb="5">
      <t>ウケイレ</t>
    </rPh>
    <rPh sb="5" eb="7">
      <t>ケンセツ</t>
    </rPh>
    <rPh sb="7" eb="9">
      <t>キギョウ</t>
    </rPh>
    <rPh sb="10" eb="12">
      <t>ガイコク</t>
    </rPh>
    <rPh sb="12" eb="13">
      <t>ジン</t>
    </rPh>
    <rPh sb="13" eb="15">
      <t>ギノウ</t>
    </rPh>
    <rPh sb="15" eb="18">
      <t>ジッシュウセイ</t>
    </rPh>
    <rPh sb="20" eb="21">
      <t>アイダ</t>
    </rPh>
    <rPh sb="22" eb="24">
      <t>コヨウ</t>
    </rPh>
    <rPh sb="24" eb="26">
      <t>ケイヤク</t>
    </rPh>
    <rPh sb="26" eb="27">
      <t>ショ</t>
    </rPh>
    <rPh sb="27" eb="28">
      <t>オヨ</t>
    </rPh>
    <rPh sb="29" eb="31">
      <t>コヨウ</t>
    </rPh>
    <rPh sb="31" eb="34">
      <t>ジョウケンショ</t>
    </rPh>
    <rPh sb="35" eb="37">
      <t>ロウドウ</t>
    </rPh>
    <rPh sb="37" eb="39">
      <t>ジョウケン</t>
    </rPh>
    <rPh sb="39" eb="42">
      <t>ツウチショ</t>
    </rPh>
    <phoneticPr fontId="7"/>
  </si>
  <si>
    <t>　6.保険契約書（JITCO外国技能人実習生総合保険等、民間の傷害保険契約でも可）</t>
    <rPh sb="3" eb="5">
      <t>ホケン</t>
    </rPh>
    <rPh sb="5" eb="7">
      <t>ケイヤク</t>
    </rPh>
    <rPh sb="7" eb="8">
      <t>ショ</t>
    </rPh>
    <rPh sb="14" eb="16">
      <t>ガイコク</t>
    </rPh>
    <rPh sb="16" eb="18">
      <t>ギノウ</t>
    </rPh>
    <rPh sb="18" eb="19">
      <t>ジン</t>
    </rPh>
    <rPh sb="19" eb="22">
      <t>ジッシュウセイ</t>
    </rPh>
    <rPh sb="22" eb="24">
      <t>ソウゴウ</t>
    </rPh>
    <rPh sb="24" eb="27">
      <t>ホケンナド</t>
    </rPh>
    <rPh sb="28" eb="30">
      <t>ミンカン</t>
    </rPh>
    <rPh sb="31" eb="33">
      <t>ショウガイ</t>
    </rPh>
    <rPh sb="33" eb="35">
      <t>ホケン</t>
    </rPh>
    <rPh sb="35" eb="37">
      <t>ケイヤク</t>
    </rPh>
    <rPh sb="39" eb="40">
      <t>カ</t>
    </rPh>
    <phoneticPr fontId="7"/>
  </si>
  <si>
    <t>様式-9　参考様式第6号</t>
    <rPh sb="0" eb="2">
      <t>ヨウシキ</t>
    </rPh>
    <rPh sb="5" eb="9">
      <t>サンコウヨウシキ</t>
    </rPh>
    <rPh sb="9" eb="10">
      <t>ダイ</t>
    </rPh>
    <rPh sb="11" eb="12">
      <t>ゴウ</t>
    </rPh>
    <phoneticPr fontId="38"/>
  </si>
  <si>
    <t>元請確認欄</t>
    <rPh sb="0" eb="2">
      <t>モトウ</t>
    </rPh>
    <rPh sb="2" eb="4">
      <t>カクニン</t>
    </rPh>
    <rPh sb="4" eb="5">
      <t>ラン</t>
    </rPh>
    <phoneticPr fontId="38"/>
  </si>
  <si>
    <t>持込時の点検表</t>
    <rPh sb="0" eb="3">
      <t>モチコミジ</t>
    </rPh>
    <rPh sb="4" eb="7">
      <t>テンケンヒョウ</t>
    </rPh>
    <phoneticPr fontId="38"/>
  </si>
  <si>
    <t>年</t>
    <rPh sb="0" eb="1">
      <t>ネン</t>
    </rPh>
    <phoneticPr fontId="38"/>
  </si>
  <si>
    <t>月</t>
    <rPh sb="0" eb="1">
      <t>ツキ</t>
    </rPh>
    <phoneticPr fontId="38"/>
  </si>
  <si>
    <t>日</t>
    <rPh sb="0" eb="1">
      <t>ヒ</t>
    </rPh>
    <phoneticPr fontId="38"/>
  </si>
  <si>
    <t>持込機械等（電動工具・電気溶接機等）使用届</t>
    <rPh sb="0" eb="2">
      <t>モチコ</t>
    </rPh>
    <rPh sb="2" eb="4">
      <t>キカイ</t>
    </rPh>
    <rPh sb="4" eb="5">
      <t>ナド</t>
    </rPh>
    <rPh sb="6" eb="8">
      <t>デンドウ</t>
    </rPh>
    <rPh sb="8" eb="10">
      <t>コウグ</t>
    </rPh>
    <rPh sb="11" eb="13">
      <t>デンキ</t>
    </rPh>
    <rPh sb="13" eb="15">
      <t>ヨウセツ</t>
    </rPh>
    <rPh sb="15" eb="16">
      <t>キ</t>
    </rPh>
    <rPh sb="16" eb="17">
      <t>ナド</t>
    </rPh>
    <rPh sb="18" eb="20">
      <t>シヨウ</t>
    </rPh>
    <rPh sb="20" eb="21">
      <t>トド</t>
    </rPh>
    <phoneticPr fontId="7"/>
  </si>
  <si>
    <t>電動工具・電気溶接機等</t>
    <rPh sb="0" eb="4">
      <t>デンドウコウグ</t>
    </rPh>
    <rPh sb="5" eb="7">
      <t>デンキ</t>
    </rPh>
    <rPh sb="7" eb="9">
      <t>ヨウセツ</t>
    </rPh>
    <rPh sb="9" eb="10">
      <t>キ</t>
    </rPh>
    <rPh sb="10" eb="11">
      <t>トウ</t>
    </rPh>
    <phoneticPr fontId="38"/>
  </si>
  <si>
    <t>　　機　械　名</t>
    <rPh sb="2" eb="3">
      <t>キ</t>
    </rPh>
    <rPh sb="4" eb="5">
      <t>カイ</t>
    </rPh>
    <rPh sb="6" eb="7">
      <t>メイ</t>
    </rPh>
    <phoneticPr fontId="38"/>
  </si>
  <si>
    <t>点検事項　　　　/　　番号</t>
    <rPh sb="0" eb="4">
      <t>テンケンジコウ</t>
    </rPh>
    <rPh sb="11" eb="13">
      <t>バンゴウ</t>
    </rPh>
    <phoneticPr fontId="38"/>
  </si>
  <si>
    <t>1） 電動カンナ
2) 電動ドリル
3） 電動丸のこ
4） グラインダー等
5） アーク溶接機
6） ウインチ
7） 発電機
8） トランス
9） コンプレッサー
10）送風機
11）ポンプ類
12)ミキサー類
13)コンペヤー
14）吹付機
15)ボーリングマシン
16）電動コンパクター
17）バイブレーター
18)鉄筋加工機
19）電動ﾁｪｰﾝﾌﾞﾛｯｸ
20）その他</t>
    <rPh sb="3" eb="5">
      <t>デンドウ</t>
    </rPh>
    <rPh sb="12" eb="14">
      <t>デンドウ</t>
    </rPh>
    <rPh sb="21" eb="23">
      <t>デンドウ</t>
    </rPh>
    <rPh sb="23" eb="24">
      <t>マル</t>
    </rPh>
    <rPh sb="36" eb="37">
      <t>ナド</t>
    </rPh>
    <rPh sb="44" eb="46">
      <t>ヨウセツ</t>
    </rPh>
    <rPh sb="46" eb="47">
      <t>キ</t>
    </rPh>
    <rPh sb="59" eb="62">
      <t>ハツデンキ</t>
    </rPh>
    <rPh sb="85" eb="88">
      <t>ソウフウキ</t>
    </rPh>
    <rPh sb="95" eb="96">
      <t>タグイ</t>
    </rPh>
    <rPh sb="104" eb="105">
      <t>ルイ</t>
    </rPh>
    <rPh sb="137" eb="139">
      <t>デンドウ</t>
    </rPh>
    <phoneticPr fontId="38"/>
  </si>
  <si>
    <t>　事業所の名称</t>
    <rPh sb="1" eb="2">
      <t>コト</t>
    </rPh>
    <rPh sb="2" eb="3">
      <t>ギョウ</t>
    </rPh>
    <rPh sb="3" eb="4">
      <t>ショ</t>
    </rPh>
    <rPh sb="5" eb="6">
      <t>メイ</t>
    </rPh>
    <rPh sb="6" eb="7">
      <t>ショウ</t>
    </rPh>
    <phoneticPr fontId="7"/>
  </si>
  <si>
    <t>アース線</t>
    <rPh sb="3" eb="4">
      <t>セン</t>
    </rPh>
    <phoneticPr fontId="38"/>
  </si>
  <si>
    <t>一次会社名</t>
    <rPh sb="0" eb="2">
      <t>イチジ</t>
    </rPh>
    <rPh sb="2" eb="5">
      <t>カイシャメイ</t>
    </rPh>
    <phoneticPr fontId="7"/>
  </si>
  <si>
    <t>設地クランプ</t>
    <rPh sb="0" eb="1">
      <t>セツ</t>
    </rPh>
    <rPh sb="1" eb="2">
      <t>チ</t>
    </rPh>
    <phoneticPr fontId="38"/>
  </si>
  <si>
    <t>持込会社名</t>
    <rPh sb="0" eb="2">
      <t>モチコミ</t>
    </rPh>
    <rPh sb="2" eb="5">
      <t>カイシャメイ</t>
    </rPh>
    <phoneticPr fontId="7"/>
  </si>
  <si>
    <t>キャップタイヤ</t>
    <phoneticPr fontId="38"/>
  </si>
  <si>
    <t>所 長 名</t>
    <rPh sb="0" eb="1">
      <t>ショ</t>
    </rPh>
    <rPh sb="2" eb="3">
      <t>チョウ</t>
    </rPh>
    <rPh sb="4" eb="5">
      <t>メイ</t>
    </rPh>
    <phoneticPr fontId="7"/>
  </si>
  <si>
    <t>(</t>
    <phoneticPr fontId="38"/>
  </si>
  <si>
    <t>)</t>
    <phoneticPr fontId="38"/>
  </si>
  <si>
    <t>次</t>
    <rPh sb="0" eb="1">
      <t>ジ</t>
    </rPh>
    <phoneticPr fontId="38"/>
  </si>
  <si>
    <t>コネクタ</t>
    <phoneticPr fontId="38"/>
  </si>
  <si>
    <t>代表者名又は
現場責任者名</t>
    <rPh sb="0" eb="3">
      <t>ダイヒョウシャ</t>
    </rPh>
    <rPh sb="3" eb="4">
      <t>メイ</t>
    </rPh>
    <rPh sb="4" eb="5">
      <t>マタ</t>
    </rPh>
    <rPh sb="7" eb="9">
      <t>ゲンバ</t>
    </rPh>
    <rPh sb="9" eb="12">
      <t>セキニンシャ</t>
    </rPh>
    <rPh sb="12" eb="13">
      <t>メイ</t>
    </rPh>
    <phoneticPr fontId="7"/>
  </si>
  <si>
    <t>㊞</t>
    <phoneticPr fontId="7"/>
  </si>
  <si>
    <t>接地端子の締結</t>
    <rPh sb="0" eb="2">
      <t>セッチ</t>
    </rPh>
    <rPh sb="2" eb="4">
      <t>タンシ</t>
    </rPh>
    <rPh sb="5" eb="6">
      <t>シメ</t>
    </rPh>
    <rPh sb="6" eb="7">
      <t>ムス</t>
    </rPh>
    <phoneticPr fontId="38"/>
  </si>
  <si>
    <t>電      話</t>
    <rPh sb="0" eb="1">
      <t>デン</t>
    </rPh>
    <rPh sb="7" eb="8">
      <t>ハナシ</t>
    </rPh>
    <phoneticPr fontId="7"/>
  </si>
  <si>
    <t>充電部の絶縁</t>
    <rPh sb="0" eb="3">
      <t>ジュウデンブ</t>
    </rPh>
    <rPh sb="4" eb="6">
      <t>ゼツエン</t>
    </rPh>
    <phoneticPr fontId="38"/>
  </si>
  <si>
    <t>　 このたび、下記機械等を別紙の点検表により、点検整備の上持込・使用しますので、お届けします。</t>
    <rPh sb="7" eb="9">
      <t>カキ</t>
    </rPh>
    <rPh sb="9" eb="11">
      <t>キカイ</t>
    </rPh>
    <rPh sb="11" eb="12">
      <t>トウ</t>
    </rPh>
    <rPh sb="13" eb="15">
      <t>ベッシ</t>
    </rPh>
    <rPh sb="16" eb="18">
      <t>テンケン</t>
    </rPh>
    <rPh sb="18" eb="19">
      <t>ヒョウ</t>
    </rPh>
    <rPh sb="23" eb="25">
      <t>テンケン</t>
    </rPh>
    <rPh sb="25" eb="27">
      <t>セイビ</t>
    </rPh>
    <rPh sb="28" eb="29">
      <t>ウエ</t>
    </rPh>
    <rPh sb="29" eb="31">
      <t>モチコミ</t>
    </rPh>
    <rPh sb="32" eb="34">
      <t>シヨウ</t>
    </rPh>
    <rPh sb="41" eb="42">
      <t>トド</t>
    </rPh>
    <phoneticPr fontId="7"/>
  </si>
  <si>
    <t>自動電撃防止装置</t>
    <rPh sb="0" eb="2">
      <t>ジドウ</t>
    </rPh>
    <rPh sb="2" eb="4">
      <t>デンゲキ</t>
    </rPh>
    <rPh sb="4" eb="6">
      <t>ボウシ</t>
    </rPh>
    <rPh sb="6" eb="8">
      <t>ソウチ</t>
    </rPh>
    <phoneticPr fontId="38"/>
  </si>
  <si>
    <t>なお、使用に際しては関係法令に定められた事項を尊守します。</t>
    <phoneticPr fontId="7"/>
  </si>
  <si>
    <t>絶縁ホルダー</t>
    <rPh sb="0" eb="2">
      <t>ゼツエン</t>
    </rPh>
    <phoneticPr fontId="38"/>
  </si>
  <si>
    <t>番号</t>
    <rPh sb="0" eb="2">
      <t>バンゴウ</t>
    </rPh>
    <phoneticPr fontId="7"/>
  </si>
  <si>
    <t>機　械　名</t>
    <rPh sb="0" eb="1">
      <t>キ</t>
    </rPh>
    <rPh sb="2" eb="3">
      <t>カイ</t>
    </rPh>
    <rPh sb="4" eb="5">
      <t>メイ</t>
    </rPh>
    <phoneticPr fontId="7"/>
  </si>
  <si>
    <t>規格性能</t>
    <rPh sb="0" eb="1">
      <t>タダシ</t>
    </rPh>
    <rPh sb="1" eb="2">
      <t>カク</t>
    </rPh>
    <rPh sb="2" eb="3">
      <t>セイ</t>
    </rPh>
    <rPh sb="3" eb="4">
      <t>ノウ</t>
    </rPh>
    <phoneticPr fontId="7"/>
  </si>
  <si>
    <t>管理番号</t>
    <rPh sb="0" eb="2">
      <t>カンリ</t>
    </rPh>
    <rPh sb="2" eb="4">
      <t>バンゴウ</t>
    </rPh>
    <phoneticPr fontId="38"/>
  </si>
  <si>
    <t>持　込　年　月　日</t>
    <rPh sb="0" eb="1">
      <t>モチ</t>
    </rPh>
    <rPh sb="2" eb="3">
      <t>コミ</t>
    </rPh>
    <rPh sb="4" eb="5">
      <t>ネン</t>
    </rPh>
    <rPh sb="6" eb="7">
      <t>ガツ</t>
    </rPh>
    <rPh sb="8" eb="9">
      <t>ニチ</t>
    </rPh>
    <phoneticPr fontId="7"/>
  </si>
  <si>
    <t>点　検　者</t>
    <rPh sb="0" eb="1">
      <t>テン</t>
    </rPh>
    <rPh sb="2" eb="3">
      <t>ケン</t>
    </rPh>
    <rPh sb="4" eb="5">
      <t>シャ</t>
    </rPh>
    <phoneticPr fontId="7"/>
  </si>
  <si>
    <t>取　扱　者</t>
    <rPh sb="0" eb="1">
      <t>トリ</t>
    </rPh>
    <rPh sb="2" eb="3">
      <t>アツカイ</t>
    </rPh>
    <rPh sb="4" eb="5">
      <t>シャ</t>
    </rPh>
    <phoneticPr fontId="7"/>
  </si>
  <si>
    <t>溶接保護面</t>
    <phoneticPr fontId="38"/>
  </si>
  <si>
    <t>受付番号</t>
    <rPh sb="0" eb="2">
      <t>ウケツケ</t>
    </rPh>
    <rPh sb="2" eb="4">
      <t>バンゴウ</t>
    </rPh>
    <phoneticPr fontId="38"/>
  </si>
  <si>
    <t>搬出年月日</t>
    <rPh sb="0" eb="2">
      <t>ハンシュツ</t>
    </rPh>
    <rPh sb="2" eb="5">
      <t>ネンガッピ</t>
    </rPh>
    <phoneticPr fontId="7"/>
  </si>
  <si>
    <t>操作スイッチ</t>
    <rPh sb="0" eb="2">
      <t>ソウサ</t>
    </rPh>
    <phoneticPr fontId="38"/>
  </si>
  <si>
    <t>月</t>
    <rPh sb="0" eb="1">
      <t>ゲツ</t>
    </rPh>
    <phoneticPr fontId="7"/>
  </si>
  <si>
    <t>日</t>
    <rPh sb="0" eb="1">
      <t>ニチ</t>
    </rPh>
    <phoneticPr fontId="7"/>
  </si>
  <si>
    <t>絶縁抵抗測定器</t>
    <rPh sb="0" eb="2">
      <t>ゼツエン</t>
    </rPh>
    <rPh sb="2" eb="4">
      <t>テイコウ</t>
    </rPh>
    <rPh sb="4" eb="7">
      <t>ソクテイキ</t>
    </rPh>
    <phoneticPr fontId="38"/>
  </si>
  <si>
    <t>各種ブレーキの作動</t>
    <rPh sb="0" eb="2">
      <t>カクシュ</t>
    </rPh>
    <rPh sb="7" eb="9">
      <t>サドウ</t>
    </rPh>
    <phoneticPr fontId="38"/>
  </si>
  <si>
    <t>手摺・囲い</t>
    <rPh sb="0" eb="2">
      <t>テスリ</t>
    </rPh>
    <rPh sb="3" eb="4">
      <t>カコ</t>
    </rPh>
    <phoneticPr fontId="38"/>
  </si>
  <si>
    <t>フックのはずれ止め</t>
    <rPh sb="7" eb="8">
      <t>ト</t>
    </rPh>
    <phoneticPr fontId="38"/>
  </si>
  <si>
    <t>ワイヤロープ・チェーン</t>
    <phoneticPr fontId="38"/>
  </si>
  <si>
    <t>滑車</t>
    <rPh sb="0" eb="2">
      <t>カッシャ</t>
    </rPh>
    <phoneticPr fontId="38"/>
  </si>
  <si>
    <t>回転部の囲い等</t>
    <rPh sb="0" eb="3">
      <t>カイテンブ</t>
    </rPh>
    <rPh sb="4" eb="5">
      <t>カコ</t>
    </rPh>
    <rPh sb="6" eb="7">
      <t>トウ</t>
    </rPh>
    <phoneticPr fontId="38"/>
  </si>
  <si>
    <t>危険表示</t>
    <rPh sb="0" eb="2">
      <t>キケン</t>
    </rPh>
    <rPh sb="2" eb="4">
      <t>ヒョウジ</t>
    </rPh>
    <phoneticPr fontId="38"/>
  </si>
  <si>
    <t>その他</t>
    <rPh sb="2" eb="3">
      <t>タ</t>
    </rPh>
    <phoneticPr fontId="38"/>
  </si>
  <si>
    <t>圧力スイッチ</t>
    <rPh sb="0" eb="2">
      <t>アツリョク</t>
    </rPh>
    <phoneticPr fontId="38"/>
  </si>
  <si>
    <t>安全弁</t>
    <rPh sb="0" eb="3">
      <t>アンゼンベン</t>
    </rPh>
    <phoneticPr fontId="38"/>
  </si>
  <si>
    <t>圧力計</t>
    <rPh sb="0" eb="3">
      <t>アツリョクケイ</t>
    </rPh>
    <phoneticPr fontId="38"/>
  </si>
  <si>
    <t>注1.持込機械等の届出は、当該機械を持込会社（貸与を享けた会社が下請の場合はその会社）</t>
    <rPh sb="0" eb="1">
      <t>チュウ</t>
    </rPh>
    <rPh sb="3" eb="5">
      <t>モチコミ</t>
    </rPh>
    <rPh sb="5" eb="7">
      <t>キカイ</t>
    </rPh>
    <rPh sb="7" eb="8">
      <t>トウ</t>
    </rPh>
    <rPh sb="9" eb="11">
      <t>トドケデ</t>
    </rPh>
    <rPh sb="13" eb="15">
      <t>トウガイ</t>
    </rPh>
    <rPh sb="15" eb="17">
      <t>キカイ</t>
    </rPh>
    <rPh sb="18" eb="20">
      <t>モチコミ</t>
    </rPh>
    <rPh sb="20" eb="22">
      <t>ガイシャ</t>
    </rPh>
    <rPh sb="23" eb="25">
      <t>タイヨ</t>
    </rPh>
    <rPh sb="26" eb="27">
      <t>ウ</t>
    </rPh>
    <rPh sb="29" eb="31">
      <t>カイシャ</t>
    </rPh>
    <rPh sb="32" eb="34">
      <t>シタウケ</t>
    </rPh>
    <rPh sb="35" eb="37">
      <t>バアイ</t>
    </rPh>
    <rPh sb="40" eb="42">
      <t>カイシャ</t>
    </rPh>
    <phoneticPr fontId="38"/>
  </si>
  <si>
    <t>　　　の代表者が所長に届け出ること</t>
    <rPh sb="4" eb="7">
      <t>ダイヒョウシャ</t>
    </rPh>
    <rPh sb="8" eb="10">
      <t>ショチョウ</t>
    </rPh>
    <rPh sb="11" eb="12">
      <t>トド</t>
    </rPh>
    <rPh sb="13" eb="14">
      <t>デ</t>
    </rPh>
    <phoneticPr fontId="38"/>
  </si>
  <si>
    <t>　2.点検表の結果欄には、該当する箇所へ✔印を記入すること。</t>
    <rPh sb="3" eb="6">
      <t>テンケンヒョウ</t>
    </rPh>
    <rPh sb="7" eb="10">
      <t>ケッカラン</t>
    </rPh>
    <rPh sb="13" eb="15">
      <t>ガイトウ</t>
    </rPh>
    <rPh sb="17" eb="19">
      <t>カショ</t>
    </rPh>
    <rPh sb="21" eb="22">
      <t>イン</t>
    </rPh>
    <rPh sb="23" eb="25">
      <t>キニュウ</t>
    </rPh>
    <phoneticPr fontId="38"/>
  </si>
  <si>
    <t>　3.絶縁抵抗の測定については、測定値（MΩ）を記入すること。</t>
    <rPh sb="3" eb="7">
      <t>ゼツエンテイコウ</t>
    </rPh>
    <rPh sb="8" eb="10">
      <t>ソクテイ</t>
    </rPh>
    <rPh sb="16" eb="19">
      <t>ソクテイチ</t>
    </rPh>
    <rPh sb="24" eb="26">
      <t>キニュウ</t>
    </rPh>
    <phoneticPr fontId="38"/>
  </si>
  <si>
    <t>機械の特性、その他その
使用上注意すべき事項</t>
    <rPh sb="0" eb="2">
      <t>キカイ</t>
    </rPh>
    <rPh sb="3" eb="5">
      <t>トクセイ</t>
    </rPh>
    <rPh sb="8" eb="9">
      <t>タ</t>
    </rPh>
    <rPh sb="12" eb="14">
      <t>シヨウ</t>
    </rPh>
    <rPh sb="14" eb="15">
      <t>ジョウ</t>
    </rPh>
    <rPh sb="15" eb="17">
      <t>チュウイ</t>
    </rPh>
    <rPh sb="20" eb="22">
      <t>ジコウ</t>
    </rPh>
    <phoneticPr fontId="38"/>
  </si>
  <si>
    <t>　4.持込機械届受領証を持込機械に添付すること。</t>
    <rPh sb="3" eb="5">
      <t>モチコミ</t>
    </rPh>
    <rPh sb="5" eb="8">
      <t>キカイトドケ</t>
    </rPh>
    <rPh sb="8" eb="11">
      <t>ジュリョウショウ</t>
    </rPh>
    <rPh sb="12" eb="14">
      <t>モチコミ</t>
    </rPh>
    <rPh sb="14" eb="16">
      <t>キカイ</t>
    </rPh>
    <rPh sb="17" eb="19">
      <t>テンプ</t>
    </rPh>
    <phoneticPr fontId="38"/>
  </si>
  <si>
    <t>※上記の持込機械において、該当する点検事項が全て良好の機械のみ現場へ持込使用する事とする。</t>
    <rPh sb="1" eb="3">
      <t>ジョウキ</t>
    </rPh>
    <rPh sb="4" eb="6">
      <t>モチコ</t>
    </rPh>
    <rPh sb="6" eb="8">
      <t>キカイ</t>
    </rPh>
    <rPh sb="13" eb="15">
      <t>ガイトウ</t>
    </rPh>
    <rPh sb="17" eb="19">
      <t>テンケン</t>
    </rPh>
    <rPh sb="19" eb="21">
      <t>ジコウ</t>
    </rPh>
    <rPh sb="22" eb="23">
      <t>スベ</t>
    </rPh>
    <rPh sb="24" eb="26">
      <t>リョウコウ</t>
    </rPh>
    <rPh sb="27" eb="29">
      <t>キカイ</t>
    </rPh>
    <rPh sb="31" eb="33">
      <t>ゲンバ</t>
    </rPh>
    <rPh sb="34" eb="36">
      <t>モチコ</t>
    </rPh>
    <rPh sb="36" eb="38">
      <t>シヨウ</t>
    </rPh>
    <rPh sb="40" eb="41">
      <t>コト</t>
    </rPh>
    <phoneticPr fontId="7"/>
  </si>
  <si>
    <t>様式-8　参考様式第6号</t>
    <rPh sb="0" eb="2">
      <t>ヨウシキ</t>
    </rPh>
    <rPh sb="5" eb="9">
      <t>サンコウヨウシキ</t>
    </rPh>
    <rPh sb="9" eb="10">
      <t>ダイ</t>
    </rPh>
    <rPh sb="11" eb="12">
      <t>ゴウ</t>
    </rPh>
    <phoneticPr fontId="38"/>
  </si>
  <si>
    <t>持 込 機 械 点 検 表</t>
    <rPh sb="0" eb="1">
      <t>モチ</t>
    </rPh>
    <rPh sb="2" eb="3">
      <t>コミ</t>
    </rPh>
    <rPh sb="4" eb="5">
      <t>キ</t>
    </rPh>
    <rPh sb="6" eb="7">
      <t>カイ</t>
    </rPh>
    <rPh sb="8" eb="9">
      <t>テン</t>
    </rPh>
    <rPh sb="10" eb="11">
      <t>ケン</t>
    </rPh>
    <rPh sb="12" eb="13">
      <t>ヒョウ</t>
    </rPh>
    <phoneticPr fontId="7"/>
  </si>
  <si>
    <t>所　有　会　社　名</t>
    <phoneticPr fontId="7"/>
  </si>
  <si>
    <t>代表者名もしくは、出庫責任者名</t>
    <rPh sb="9" eb="10">
      <t>デ</t>
    </rPh>
    <rPh sb="10" eb="11">
      <t>コ</t>
    </rPh>
    <rPh sb="11" eb="14">
      <t>セキニンシャ</t>
    </rPh>
    <rPh sb="14" eb="15">
      <t>メイ</t>
    </rPh>
    <phoneticPr fontId="7"/>
  </si>
  <si>
    <t>機　　械　　名</t>
    <rPh sb="0" eb="1">
      <t>キ</t>
    </rPh>
    <rPh sb="3" eb="4">
      <t>カイ</t>
    </rPh>
    <rPh sb="6" eb="7">
      <t>メイ</t>
    </rPh>
    <phoneticPr fontId="7"/>
  </si>
  <si>
    <t/>
  </si>
  <si>
    <t>クレーン</t>
    <phoneticPr fontId="7"/>
  </si>
  <si>
    <t>移動式クレーン</t>
    <rPh sb="0" eb="2">
      <t>イドウ</t>
    </rPh>
    <rPh sb="2" eb="3">
      <t>シキ</t>
    </rPh>
    <phoneticPr fontId="7"/>
  </si>
  <si>
    <t>持込機械等（移動式クレーン・車両系建設機械等）使用届</t>
    <rPh sb="6" eb="9">
      <t>イドウシキ</t>
    </rPh>
    <rPh sb="14" eb="16">
      <t>シャリョウ</t>
    </rPh>
    <rPh sb="16" eb="17">
      <t>ケイ</t>
    </rPh>
    <rPh sb="17" eb="19">
      <t>ケンセツ</t>
    </rPh>
    <rPh sb="19" eb="21">
      <t>キカイ</t>
    </rPh>
    <rPh sb="23" eb="26">
      <t>シヨウトド</t>
    </rPh>
    <phoneticPr fontId="7"/>
  </si>
  <si>
    <t>デリック</t>
    <phoneticPr fontId="7"/>
  </si>
  <si>
    <t>【　移　動　式　ク　レ　ー　ン　等　】</t>
    <rPh sb="2" eb="3">
      <t>ウツリ</t>
    </rPh>
    <rPh sb="4" eb="5">
      <t>ドウ</t>
    </rPh>
    <rPh sb="6" eb="7">
      <t>シキ</t>
    </rPh>
    <rPh sb="16" eb="17">
      <t>トウ</t>
    </rPh>
    <phoneticPr fontId="7"/>
  </si>
  <si>
    <t>【　車　両　系　建　設　機　械　等　】</t>
    <rPh sb="2" eb="3">
      <t>クルマ</t>
    </rPh>
    <rPh sb="4" eb="5">
      <t>リョウ</t>
    </rPh>
    <rPh sb="6" eb="7">
      <t>ケイ</t>
    </rPh>
    <rPh sb="8" eb="9">
      <t>ケン</t>
    </rPh>
    <rPh sb="10" eb="11">
      <t>セツ</t>
    </rPh>
    <rPh sb="12" eb="13">
      <t>キ</t>
    </rPh>
    <rPh sb="14" eb="15">
      <t>カイ</t>
    </rPh>
    <rPh sb="16" eb="17">
      <t>トウ</t>
    </rPh>
    <phoneticPr fontId="7"/>
  </si>
  <si>
    <t>エレベータ</t>
    <phoneticPr fontId="7"/>
  </si>
  <si>
    <t>建設用リフト</t>
    <rPh sb="0" eb="3">
      <t>ケンセツヨウ</t>
    </rPh>
    <phoneticPr fontId="7"/>
  </si>
  <si>
    <t>点検事項</t>
    <rPh sb="0" eb="2">
      <t>テンケン</t>
    </rPh>
    <rPh sb="2" eb="4">
      <t>ジコウ</t>
    </rPh>
    <phoneticPr fontId="7"/>
  </si>
  <si>
    <t>点検結果</t>
    <rPh sb="0" eb="2">
      <t>テンケン</t>
    </rPh>
    <rPh sb="2" eb="4">
      <t>ケッカ</t>
    </rPh>
    <phoneticPr fontId="7"/>
  </si>
  <si>
    <t>点　検　事　項</t>
    <rPh sb="0" eb="1">
      <t>テン</t>
    </rPh>
    <rPh sb="2" eb="3">
      <t>ケン</t>
    </rPh>
    <rPh sb="4" eb="5">
      <t>コト</t>
    </rPh>
    <rPh sb="6" eb="7">
      <t>コウ</t>
    </rPh>
    <phoneticPr fontId="7"/>
  </si>
  <si>
    <t>高所作業車</t>
    <rPh sb="0" eb="2">
      <t>コウショ</t>
    </rPh>
    <rPh sb="2" eb="5">
      <t>サギョウシャ</t>
    </rPh>
    <phoneticPr fontId="7"/>
  </si>
  <si>
    <t>(a)</t>
    <phoneticPr fontId="7"/>
  </si>
  <si>
    <t>(b)</t>
    <phoneticPr fontId="7"/>
  </si>
  <si>
    <t>ゴンドラ</t>
    <phoneticPr fontId="7"/>
  </si>
  <si>
    <t xml:space="preserve">安全装置 </t>
    <rPh sb="0" eb="1">
      <t>アン</t>
    </rPh>
    <rPh sb="1" eb="2">
      <t>ゼン</t>
    </rPh>
    <rPh sb="2" eb="3">
      <t>ソウ</t>
    </rPh>
    <rPh sb="3" eb="4">
      <t>チ</t>
    </rPh>
    <phoneticPr fontId="7"/>
  </si>
  <si>
    <t>巻過防止装置</t>
    <rPh sb="0" eb="1">
      <t>マキ</t>
    </rPh>
    <rPh sb="1" eb="2">
      <t>カ</t>
    </rPh>
    <rPh sb="2" eb="4">
      <t>ボウシ</t>
    </rPh>
    <rPh sb="4" eb="6">
      <t>ソウチ</t>
    </rPh>
    <phoneticPr fontId="7"/>
  </si>
  <si>
    <t>Ｄ 安 全 装 置</t>
    <rPh sb="2" eb="3">
      <t>アン</t>
    </rPh>
    <rPh sb="4" eb="5">
      <t>ゼン</t>
    </rPh>
    <rPh sb="6" eb="7">
      <t>ソウ</t>
    </rPh>
    <rPh sb="8" eb="9">
      <t>チ</t>
    </rPh>
    <phoneticPr fontId="7"/>
  </si>
  <si>
    <t>各種ロック</t>
    <rPh sb="0" eb="2">
      <t>カクシュ</t>
    </rPh>
    <phoneticPr fontId="7"/>
  </si>
  <si>
    <t>旋回</t>
    <rPh sb="0" eb="2">
      <t>センカイ</t>
    </rPh>
    <phoneticPr fontId="7"/>
  </si>
  <si>
    <t>ブル・ドーザー</t>
    <phoneticPr fontId="7"/>
  </si>
  <si>
    <t>Ａクレーン部</t>
  </si>
  <si>
    <t>過負荷防止装置</t>
    <rPh sb="0" eb="3">
      <t>カフカ</t>
    </rPh>
    <rPh sb="3" eb="5">
      <t>ボウシ</t>
    </rPh>
    <rPh sb="5" eb="7">
      <t>ソウチ</t>
    </rPh>
    <phoneticPr fontId="7"/>
  </si>
  <si>
    <t>バケット</t>
    <phoneticPr fontId="7"/>
  </si>
  <si>
    <t>モーター・グレーダー</t>
    <phoneticPr fontId="7"/>
  </si>
  <si>
    <t>フックのはずれ止め</t>
    <rPh sb="7" eb="8">
      <t>ド</t>
    </rPh>
    <phoneticPr fontId="7"/>
  </si>
  <si>
    <t>ブーム・アーム</t>
    <phoneticPr fontId="7"/>
  </si>
  <si>
    <t>トラクターショベル</t>
    <phoneticPr fontId="7"/>
  </si>
  <si>
    <t>（</t>
    <phoneticPr fontId="7"/>
  </si>
  <si>
    <t>次</t>
    <rPh sb="0" eb="1">
      <t>ジ</t>
    </rPh>
    <phoneticPr fontId="7"/>
  </si>
  <si>
    <t>）</t>
    <phoneticPr fontId="7"/>
  </si>
  <si>
    <t>起伏制御装置</t>
    <rPh sb="0" eb="2">
      <t>キフク</t>
    </rPh>
    <rPh sb="2" eb="4">
      <t>セイギョ</t>
    </rPh>
    <rPh sb="4" eb="6">
      <t>ソウチ</t>
    </rPh>
    <phoneticPr fontId="7"/>
  </si>
  <si>
    <t>ずり積機</t>
    <rPh sb="2" eb="3">
      <t>ツミ</t>
    </rPh>
    <rPh sb="3" eb="4">
      <t>キ</t>
    </rPh>
    <phoneticPr fontId="7"/>
  </si>
  <si>
    <r>
      <rPr>
        <sz val="10"/>
        <rFont val="ＭＳ Ｐ明朝"/>
        <family val="1"/>
        <charset val="128"/>
      </rPr>
      <t>代表者名</t>
    </r>
    <r>
      <rPr>
        <sz val="8.5"/>
        <rFont val="ＭＳ Ｐ明朝"/>
        <family val="1"/>
        <charset val="128"/>
      </rPr>
      <t>又は
現場責任者名</t>
    </r>
    <rPh sb="0" eb="3">
      <t>ダイヒョウシャ</t>
    </rPh>
    <rPh sb="3" eb="4">
      <t>メイ</t>
    </rPh>
    <rPh sb="4" eb="5">
      <t>マタ</t>
    </rPh>
    <rPh sb="7" eb="9">
      <t>ゲンバ</t>
    </rPh>
    <rPh sb="9" eb="12">
      <t>セキニンシャ</t>
    </rPh>
    <rPh sb="12" eb="13">
      <t>メイ</t>
    </rPh>
    <phoneticPr fontId="7"/>
  </si>
  <si>
    <t>旋回警報装置</t>
    <rPh sb="0" eb="2">
      <t>センカイ</t>
    </rPh>
    <rPh sb="2" eb="4">
      <t>ケイホウ</t>
    </rPh>
    <rPh sb="4" eb="6">
      <t>ソウチ</t>
    </rPh>
    <phoneticPr fontId="7"/>
  </si>
  <si>
    <t>スクレーパー</t>
    <phoneticPr fontId="7"/>
  </si>
  <si>
    <t>制御装置・作業装置</t>
    <rPh sb="0" eb="2">
      <t>セイギョ</t>
    </rPh>
    <rPh sb="2" eb="4">
      <t>ソウチ</t>
    </rPh>
    <rPh sb="5" eb="7">
      <t>サギョウ</t>
    </rPh>
    <rPh sb="7" eb="9">
      <t>ソウチ</t>
    </rPh>
    <phoneticPr fontId="7"/>
  </si>
  <si>
    <t>主　巻・補　巻</t>
    <rPh sb="0" eb="1">
      <t>シュ</t>
    </rPh>
    <rPh sb="2" eb="3">
      <t>マキ</t>
    </rPh>
    <rPh sb="4" eb="5">
      <t>ホ</t>
    </rPh>
    <rPh sb="6" eb="7">
      <t>マキ</t>
    </rPh>
    <phoneticPr fontId="7"/>
  </si>
  <si>
    <t>スクレープ・ドーザー</t>
    <phoneticPr fontId="7"/>
  </si>
  <si>
    <t>起　伏・旋　回</t>
    <rPh sb="0" eb="1">
      <t>オ</t>
    </rPh>
    <rPh sb="2" eb="3">
      <t>フク</t>
    </rPh>
    <rPh sb="4" eb="5">
      <t>メグ</t>
    </rPh>
    <rPh sb="6" eb="7">
      <t>カイ</t>
    </rPh>
    <phoneticPr fontId="7"/>
  </si>
  <si>
    <t>警報装置</t>
    <rPh sb="0" eb="2">
      <t>ケイホウ</t>
    </rPh>
    <rPh sb="2" eb="4">
      <t>ソウチ</t>
    </rPh>
    <phoneticPr fontId="7"/>
  </si>
  <si>
    <t>パワー･ショベル</t>
    <phoneticPr fontId="7"/>
  </si>
  <si>
    <t>クラッチ</t>
    <phoneticPr fontId="7"/>
  </si>
  <si>
    <t>アウトリガ</t>
    <phoneticPr fontId="7"/>
  </si>
  <si>
    <t>ドラグ・ショベル</t>
    <phoneticPr fontId="7"/>
  </si>
  <si>
    <t>ブレーキ・ロック</t>
    <phoneticPr fontId="7"/>
  </si>
  <si>
    <t>ヘッドガード</t>
    <phoneticPr fontId="7"/>
  </si>
  <si>
    <t>（油圧ショベル）</t>
    <rPh sb="1" eb="3">
      <t>ユアツ</t>
    </rPh>
    <phoneticPr fontId="7"/>
  </si>
  <si>
    <t>　 このたび、下記機械等を別紙の点検表により、点検整備の上持込・使用しますので、お届けします。なお、使用に際しては関係法令</t>
    <rPh sb="7" eb="9">
      <t>カキ</t>
    </rPh>
    <rPh sb="9" eb="11">
      <t>キカイ</t>
    </rPh>
    <rPh sb="11" eb="12">
      <t>トウ</t>
    </rPh>
    <rPh sb="13" eb="15">
      <t>ベッシ</t>
    </rPh>
    <rPh sb="16" eb="18">
      <t>テンケン</t>
    </rPh>
    <rPh sb="18" eb="19">
      <t>ヒョウ</t>
    </rPh>
    <rPh sb="23" eb="25">
      <t>テンケン</t>
    </rPh>
    <rPh sb="25" eb="27">
      <t>セイビ</t>
    </rPh>
    <rPh sb="28" eb="29">
      <t>ウエ</t>
    </rPh>
    <rPh sb="29" eb="31">
      <t>モチコミ</t>
    </rPh>
    <rPh sb="32" eb="34">
      <t>シヨウ</t>
    </rPh>
    <rPh sb="41" eb="42">
      <t>トド</t>
    </rPh>
    <phoneticPr fontId="7"/>
  </si>
  <si>
    <t>ジブ</t>
    <phoneticPr fontId="7"/>
  </si>
  <si>
    <t>照明</t>
    <rPh sb="0" eb="2">
      <t>ショウメイ</t>
    </rPh>
    <phoneticPr fontId="7"/>
  </si>
  <si>
    <t>ドラグイン</t>
    <phoneticPr fontId="7"/>
  </si>
  <si>
    <t>に定められた事項を尊守します。</t>
    <phoneticPr fontId="7"/>
  </si>
  <si>
    <t>（上部旋回体）</t>
    <rPh sb="1" eb="3">
      <t>ジョウブ</t>
    </rPh>
    <rPh sb="3" eb="5">
      <t>センカイ</t>
    </rPh>
    <rPh sb="5" eb="6">
      <t>タイ</t>
    </rPh>
    <phoneticPr fontId="7"/>
  </si>
  <si>
    <t>滑車</t>
    <rPh sb="0" eb="2">
      <t>カッシャ</t>
    </rPh>
    <phoneticPr fontId="7"/>
  </si>
  <si>
    <t>Ｅ 作 業 装 置</t>
    <rPh sb="2" eb="3">
      <t>サク</t>
    </rPh>
    <rPh sb="4" eb="5">
      <t>ギョウ</t>
    </rPh>
    <rPh sb="6" eb="7">
      <t>ソウ</t>
    </rPh>
    <rPh sb="8" eb="9">
      <t>チ</t>
    </rPh>
    <phoneticPr fontId="7"/>
  </si>
  <si>
    <t>操作装置</t>
    <rPh sb="0" eb="2">
      <t>ソウサ</t>
    </rPh>
    <rPh sb="2" eb="4">
      <t>ソウチ</t>
    </rPh>
    <phoneticPr fontId="7"/>
  </si>
  <si>
    <t>クラムシェル</t>
    <phoneticPr fontId="7"/>
  </si>
  <si>
    <t>フック・バケット</t>
    <phoneticPr fontId="7"/>
  </si>
  <si>
    <t>バケット･ブレード</t>
    <phoneticPr fontId="7"/>
  </si>
  <si>
    <t>バケット掘削機</t>
    <rPh sb="4" eb="7">
      <t>クッサクキ</t>
    </rPh>
    <phoneticPr fontId="7"/>
  </si>
  <si>
    <t>使　　用　　会　　社　　名</t>
    <rPh sb="0" eb="1">
      <t>ツカ</t>
    </rPh>
    <rPh sb="3" eb="4">
      <t>ヨウ</t>
    </rPh>
    <rPh sb="6" eb="7">
      <t>カイ</t>
    </rPh>
    <rPh sb="9" eb="10">
      <t>シャ</t>
    </rPh>
    <rPh sb="12" eb="13">
      <t>メイ</t>
    </rPh>
    <phoneticPr fontId="7"/>
  </si>
  <si>
    <t>代表者名もしくは、現場責任者名</t>
    <rPh sb="0" eb="1">
      <t>ダイ</t>
    </rPh>
    <rPh sb="1" eb="2">
      <t>オモテ</t>
    </rPh>
    <rPh sb="2" eb="3">
      <t>シャ</t>
    </rPh>
    <rPh sb="3" eb="4">
      <t>メイ</t>
    </rPh>
    <rPh sb="9" eb="11">
      <t>ゲンバ</t>
    </rPh>
    <rPh sb="11" eb="14">
      <t>セキニンシャ</t>
    </rPh>
    <rPh sb="14" eb="15">
      <t>メイ</t>
    </rPh>
    <phoneticPr fontId="7"/>
  </si>
  <si>
    <t>ﾜｲﾔロープ･ﾁｪｰﾝ</t>
    <phoneticPr fontId="7"/>
  </si>
  <si>
    <t>トレンチャー</t>
    <phoneticPr fontId="7"/>
  </si>
  <si>
    <t>玉掛用具</t>
    <rPh sb="0" eb="1">
      <t>タマ</t>
    </rPh>
    <rPh sb="1" eb="2">
      <t>ガ</t>
    </rPh>
    <rPh sb="2" eb="4">
      <t>ヨウグ</t>
    </rPh>
    <phoneticPr fontId="7"/>
  </si>
  <si>
    <t>コンクリート圧砕機</t>
    <rPh sb="6" eb="7">
      <t>アツ</t>
    </rPh>
    <rPh sb="7" eb="8">
      <t>サイ</t>
    </rPh>
    <rPh sb="8" eb="9">
      <t>キ</t>
    </rPh>
    <phoneticPr fontId="7"/>
  </si>
  <si>
    <t>その他</t>
    <rPh sb="2" eb="3">
      <t>タ</t>
    </rPh>
    <phoneticPr fontId="7"/>
  </si>
  <si>
    <t>リーダ</t>
    <phoneticPr fontId="7"/>
  </si>
  <si>
    <t>くい打機</t>
    <rPh sb="2" eb="3">
      <t>ウ</t>
    </rPh>
    <rPh sb="3" eb="4">
      <t>キ</t>
    </rPh>
    <phoneticPr fontId="7"/>
  </si>
  <si>
    <t>機　　　　 　械</t>
    <rPh sb="0" eb="1">
      <t>キ</t>
    </rPh>
    <rPh sb="7" eb="8">
      <t>カセ</t>
    </rPh>
    <phoneticPr fontId="7"/>
  </si>
  <si>
    <t>名　　称</t>
    <rPh sb="0" eb="1">
      <t>メイ</t>
    </rPh>
    <rPh sb="3" eb="4">
      <t>ショウ</t>
    </rPh>
    <phoneticPr fontId="7"/>
  </si>
  <si>
    <t>メーカー</t>
    <phoneticPr fontId="7"/>
  </si>
  <si>
    <t>規　格　・　性　能</t>
    <rPh sb="0" eb="1">
      <t>キ</t>
    </rPh>
    <rPh sb="2" eb="3">
      <t>カク</t>
    </rPh>
    <rPh sb="6" eb="7">
      <t>セイ</t>
    </rPh>
    <rPh sb="8" eb="9">
      <t>ノウ</t>
    </rPh>
    <phoneticPr fontId="7"/>
  </si>
  <si>
    <t>製造年</t>
    <rPh sb="0" eb="2">
      <t>セイゾウ</t>
    </rPh>
    <rPh sb="2" eb="3">
      <t>ネン</t>
    </rPh>
    <phoneticPr fontId="7"/>
  </si>
  <si>
    <t>管理番号</t>
    <rPh sb="0" eb="2">
      <t>カンリ</t>
    </rPh>
    <rPh sb="2" eb="4">
      <t>バンゴウ</t>
    </rPh>
    <phoneticPr fontId="7"/>
  </si>
  <si>
    <t>性能表示</t>
    <rPh sb="0" eb="2">
      <t>セイノウ</t>
    </rPh>
    <rPh sb="2" eb="4">
      <t>ヒョウジ</t>
    </rPh>
    <phoneticPr fontId="7"/>
  </si>
  <si>
    <t>ﾊﾝﾏ･ｵｰｶﾞ･ﾊﾞｲﾌﾞﾛ</t>
    <phoneticPr fontId="7"/>
  </si>
  <si>
    <t>くい抜機</t>
    <rPh sb="2" eb="3">
      <t>ヌ</t>
    </rPh>
    <rPh sb="3" eb="4">
      <t>キ</t>
    </rPh>
    <phoneticPr fontId="7"/>
  </si>
  <si>
    <t>（整理番号）</t>
    <rPh sb="1" eb="3">
      <t>セイリ</t>
    </rPh>
    <rPh sb="3" eb="5">
      <t>バンゴウ</t>
    </rPh>
    <phoneticPr fontId="7"/>
  </si>
  <si>
    <t>油圧駆動装置</t>
    <rPh sb="0" eb="2">
      <t>ユアツ</t>
    </rPh>
    <rPh sb="2" eb="4">
      <t>クドウ</t>
    </rPh>
    <rPh sb="4" eb="6">
      <t>ソウチ</t>
    </rPh>
    <phoneticPr fontId="7"/>
  </si>
  <si>
    <t>アース･ドリル</t>
    <phoneticPr fontId="7"/>
  </si>
  <si>
    <t>走 行 部</t>
    <rPh sb="0" eb="1">
      <t>ソウ</t>
    </rPh>
    <rPh sb="2" eb="3">
      <t>ギョウ</t>
    </rPh>
    <rPh sb="4" eb="5">
      <t>ブ</t>
    </rPh>
    <phoneticPr fontId="7"/>
  </si>
  <si>
    <t>ブレーキ</t>
    <phoneticPr fontId="7"/>
  </si>
  <si>
    <t>ﾘﾊﾞｰｽ・ｻｰｷｭﾚｰｼｮ</t>
    <phoneticPr fontId="7"/>
  </si>
  <si>
    <t>Ｂ車両部</t>
    <rPh sb="1" eb="3">
      <t>シャリョウ</t>
    </rPh>
    <rPh sb="3" eb="4">
      <t>ブ</t>
    </rPh>
    <phoneticPr fontId="7"/>
  </si>
  <si>
    <t>つり具等</t>
    <rPh sb="2" eb="3">
      <t>グ</t>
    </rPh>
    <rPh sb="3" eb="4">
      <t>トウ</t>
    </rPh>
    <phoneticPr fontId="7"/>
  </si>
  <si>
    <t>ﾝ・ﾄﾞﾘﾙ</t>
    <phoneticPr fontId="7"/>
  </si>
  <si>
    <t>ハンドル</t>
    <phoneticPr fontId="7"/>
  </si>
  <si>
    <t>せん孔機</t>
    <rPh sb="2" eb="3">
      <t>アナ</t>
    </rPh>
    <rPh sb="3" eb="4">
      <t>キ</t>
    </rPh>
    <phoneticPr fontId="7"/>
  </si>
  <si>
    <t>タイヤ</t>
    <phoneticPr fontId="7"/>
  </si>
  <si>
    <t>Ｆ 走 行 部</t>
    <rPh sb="2" eb="3">
      <t>ソウ</t>
    </rPh>
    <rPh sb="4" eb="5">
      <t>ギョウ</t>
    </rPh>
    <rPh sb="6" eb="7">
      <t>ブ</t>
    </rPh>
    <phoneticPr fontId="7"/>
  </si>
  <si>
    <t>アース･オーガ－</t>
    <phoneticPr fontId="7"/>
  </si>
  <si>
    <t>持 込 年 月 日</t>
    <rPh sb="0" eb="1">
      <t>ジ</t>
    </rPh>
    <rPh sb="2" eb="3">
      <t>コミ</t>
    </rPh>
    <rPh sb="4" eb="5">
      <t>トシ</t>
    </rPh>
    <rPh sb="6" eb="7">
      <t>ツキ</t>
    </rPh>
    <rPh sb="8" eb="9">
      <t>ヒ</t>
    </rPh>
    <phoneticPr fontId="7"/>
  </si>
  <si>
    <t>使用場所</t>
    <rPh sb="0" eb="2">
      <t>シヨウ</t>
    </rPh>
    <rPh sb="2" eb="4">
      <t>バショ</t>
    </rPh>
    <phoneticPr fontId="7"/>
  </si>
  <si>
    <t>自社・リースの区別</t>
    <rPh sb="0" eb="2">
      <t>ジシャ</t>
    </rPh>
    <rPh sb="7" eb="9">
      <t>クベツ</t>
    </rPh>
    <phoneticPr fontId="7"/>
  </si>
  <si>
    <t>クローラ</t>
    <phoneticPr fontId="7"/>
  </si>
  <si>
    <t>駐車ブレーキ</t>
    <rPh sb="0" eb="2">
      <t>チュウシャ</t>
    </rPh>
    <phoneticPr fontId="7"/>
  </si>
  <si>
    <t>ﾍﾟｰﾊﾟｰ・ﾄﾞﾚｰﾝ・ﾏｼﾝ</t>
    <phoneticPr fontId="7"/>
  </si>
  <si>
    <t>搬出予定年月日</t>
    <rPh sb="0" eb="2">
      <t>ハンシュツ</t>
    </rPh>
    <rPh sb="2" eb="4">
      <t>ヨテイ</t>
    </rPh>
    <rPh sb="4" eb="7">
      <t>ネンガッピ</t>
    </rPh>
    <phoneticPr fontId="7"/>
  </si>
  <si>
    <t>自　社</t>
    <rPh sb="0" eb="1">
      <t>ジ</t>
    </rPh>
    <rPh sb="2" eb="3">
      <t>シャ</t>
    </rPh>
    <phoneticPr fontId="7"/>
  </si>
  <si>
    <t>・</t>
    <phoneticPr fontId="7"/>
  </si>
  <si>
    <t>リース</t>
    <phoneticPr fontId="7"/>
  </si>
  <si>
    <t>安 全 装 置 等</t>
    <rPh sb="0" eb="1">
      <t>アン</t>
    </rPh>
    <rPh sb="2" eb="3">
      <t>ゼン</t>
    </rPh>
    <rPh sb="4" eb="5">
      <t>ソウ</t>
    </rPh>
    <rPh sb="6" eb="7">
      <t>チ</t>
    </rPh>
    <rPh sb="8" eb="9">
      <t>トウ</t>
    </rPh>
    <phoneticPr fontId="7"/>
  </si>
  <si>
    <t>ブレーキロック</t>
    <phoneticPr fontId="7"/>
  </si>
  <si>
    <t>地下連続壁施工機械</t>
    <rPh sb="0" eb="2">
      <t>チカ</t>
    </rPh>
    <rPh sb="2" eb="4">
      <t>レンゾク</t>
    </rPh>
    <rPh sb="4" eb="5">
      <t>カベ</t>
    </rPh>
    <rPh sb="5" eb="7">
      <t>セコウ</t>
    </rPh>
    <rPh sb="7" eb="9">
      <t>キカイ</t>
    </rPh>
    <phoneticPr fontId="7"/>
  </si>
  <si>
    <t>氏　　　　名</t>
    <rPh sb="0" eb="1">
      <t>シ</t>
    </rPh>
    <rPh sb="5" eb="6">
      <t>メイ</t>
    </rPh>
    <phoneticPr fontId="7"/>
  </si>
  <si>
    <t>資　　格　　の　　種　　類</t>
    <rPh sb="0" eb="1">
      <t>シ</t>
    </rPh>
    <rPh sb="3" eb="4">
      <t>カク</t>
    </rPh>
    <rPh sb="9" eb="10">
      <t>タネ</t>
    </rPh>
    <rPh sb="12" eb="13">
      <t>タグイ</t>
    </rPh>
    <phoneticPr fontId="7"/>
  </si>
  <si>
    <t>各種ミラー</t>
    <rPh sb="0" eb="2">
      <t>カクシュ</t>
    </rPh>
    <phoneticPr fontId="7"/>
  </si>
  <si>
    <t>ローラー</t>
    <phoneticPr fontId="7"/>
  </si>
  <si>
    <t>運転者</t>
    <rPh sb="0" eb="3">
      <t>ウンテンシャ</t>
    </rPh>
    <phoneticPr fontId="7"/>
  </si>
  <si>
    <t>（正）</t>
    <phoneticPr fontId="7"/>
  </si>
  <si>
    <t>（下部走行体）</t>
    <rPh sb="1" eb="3">
      <t>カブ</t>
    </rPh>
    <rPh sb="3" eb="5">
      <t>ソウコウ</t>
    </rPh>
    <rPh sb="5" eb="6">
      <t>タイ</t>
    </rPh>
    <phoneticPr fontId="7"/>
  </si>
  <si>
    <t>方向指示器</t>
    <rPh sb="0" eb="2">
      <t>ホウコウ</t>
    </rPh>
    <rPh sb="2" eb="5">
      <t>シジキ</t>
    </rPh>
    <phoneticPr fontId="7"/>
  </si>
  <si>
    <t>操縦装置</t>
    <rPh sb="0" eb="2">
      <t>ソウジュウ</t>
    </rPh>
    <rPh sb="2" eb="4">
      <t>ソウチ</t>
    </rPh>
    <phoneticPr fontId="7"/>
  </si>
  <si>
    <t>クローラドリル</t>
    <phoneticPr fontId="7"/>
  </si>
  <si>
    <t>（取 扱 者）</t>
    <rPh sb="1" eb="2">
      <t>トリ</t>
    </rPh>
    <rPh sb="3" eb="4">
      <t>アツカ</t>
    </rPh>
    <rPh sb="5" eb="6">
      <t>シャ</t>
    </rPh>
    <phoneticPr fontId="7"/>
  </si>
  <si>
    <t>前後照灯</t>
    <rPh sb="0" eb="2">
      <t>ゼンゴ</t>
    </rPh>
    <rPh sb="2" eb="3">
      <t>ショウ</t>
    </rPh>
    <rPh sb="3" eb="4">
      <t>トウ</t>
    </rPh>
    <phoneticPr fontId="7"/>
  </si>
  <si>
    <t>タイヤ・鉄輪</t>
    <rPh sb="4" eb="5">
      <t>テツ</t>
    </rPh>
    <rPh sb="5" eb="6">
      <t>リン</t>
    </rPh>
    <phoneticPr fontId="7"/>
  </si>
  <si>
    <t>ドリルジャンボ</t>
    <phoneticPr fontId="7"/>
  </si>
  <si>
    <t>（副）</t>
    <phoneticPr fontId="7"/>
  </si>
  <si>
    <t>左折プロテクター</t>
    <rPh sb="0" eb="2">
      <t>サセツ</t>
    </rPh>
    <phoneticPr fontId="7"/>
  </si>
  <si>
    <t>ロードヘッダー</t>
    <phoneticPr fontId="7"/>
  </si>
  <si>
    <t>Ｇ電気装置</t>
    <rPh sb="1" eb="3">
      <t>デンキ</t>
    </rPh>
    <rPh sb="3" eb="5">
      <t>ソウチ</t>
    </rPh>
    <phoneticPr fontId="7"/>
  </si>
  <si>
    <t>配電盤</t>
    <rPh sb="0" eb="2">
      <t>ハイデン</t>
    </rPh>
    <rPh sb="2" eb="3">
      <t>バン</t>
    </rPh>
    <phoneticPr fontId="7"/>
  </si>
  <si>
    <t>ｱｽﾌｧﾙﾄﾌｨﾆｯｼｬｰ</t>
    <phoneticPr fontId="7"/>
  </si>
  <si>
    <t>自主検査</t>
    <rPh sb="0" eb="2">
      <t>ジシュ</t>
    </rPh>
    <rPh sb="2" eb="4">
      <t>ケンサ</t>
    </rPh>
    <phoneticPr fontId="7"/>
  </si>
  <si>
    <t>有効期限</t>
    <rPh sb="0" eb="2">
      <t>ユウコウ</t>
    </rPh>
    <rPh sb="2" eb="4">
      <t>キゲン</t>
    </rPh>
    <phoneticPr fontId="7"/>
  </si>
  <si>
    <t>定期</t>
    <rPh sb="0" eb="2">
      <t>テイキ</t>
    </rPh>
    <phoneticPr fontId="7"/>
  </si>
  <si>
    <t>年次</t>
    <rPh sb="0" eb="2">
      <t>ネンジ</t>
    </rPh>
    <phoneticPr fontId="7"/>
  </si>
  <si>
    <t>移動式クレーン等の
性能検査有効期限</t>
    <rPh sb="0" eb="2">
      <t>イドウ</t>
    </rPh>
    <rPh sb="2" eb="3">
      <t>シキ</t>
    </rPh>
    <rPh sb="7" eb="8">
      <t>トウ</t>
    </rPh>
    <phoneticPr fontId="7"/>
  </si>
  <si>
    <t>自動車検証有効期限</t>
    <rPh sb="0" eb="1">
      <t>ジ</t>
    </rPh>
    <rPh sb="1" eb="2">
      <t>ドウ</t>
    </rPh>
    <rPh sb="2" eb="3">
      <t>クルマ</t>
    </rPh>
    <rPh sb="3" eb="4">
      <t>ケン</t>
    </rPh>
    <rPh sb="4" eb="5">
      <t>ショウ</t>
    </rPh>
    <rPh sb="5" eb="7">
      <t>ユウコウ</t>
    </rPh>
    <rPh sb="7" eb="9">
      <t>キゲン</t>
    </rPh>
    <phoneticPr fontId="7"/>
  </si>
  <si>
    <t>昇降装置</t>
    <rPh sb="0" eb="2">
      <t>ショウコウ</t>
    </rPh>
    <rPh sb="2" eb="4">
      <t>ソウチ</t>
    </rPh>
    <phoneticPr fontId="7"/>
  </si>
  <si>
    <t>配線</t>
    <rPh sb="0" eb="2">
      <t>ハイセン</t>
    </rPh>
    <phoneticPr fontId="7"/>
  </si>
  <si>
    <t>スタビライザー</t>
    <phoneticPr fontId="7"/>
  </si>
  <si>
    <t>ベッセル</t>
    <phoneticPr fontId="7"/>
  </si>
  <si>
    <t>絶縁</t>
    <rPh sb="0" eb="2">
      <t>ゼツエン</t>
    </rPh>
    <phoneticPr fontId="7"/>
  </si>
  <si>
    <t>ロードプレーナ</t>
    <phoneticPr fontId="7"/>
  </si>
  <si>
    <t>月次</t>
    <rPh sb="0" eb="2">
      <t>ゲツジ</t>
    </rPh>
    <phoneticPr fontId="7"/>
  </si>
  <si>
    <t>後方監視装置</t>
    <rPh sb="0" eb="2">
      <t>コウホウ</t>
    </rPh>
    <rPh sb="2" eb="4">
      <t>カンシ</t>
    </rPh>
    <rPh sb="4" eb="6">
      <t>ソウチ</t>
    </rPh>
    <phoneticPr fontId="7"/>
  </si>
  <si>
    <t>アース</t>
    <phoneticPr fontId="7"/>
  </si>
  <si>
    <t>ロードカッター</t>
    <phoneticPr fontId="7"/>
  </si>
  <si>
    <t>Ｃゴンドラ</t>
    <phoneticPr fontId="7"/>
  </si>
  <si>
    <t>突りょう</t>
    <rPh sb="0" eb="1">
      <t>トツ</t>
    </rPh>
    <phoneticPr fontId="7"/>
  </si>
  <si>
    <t>コンクリート吹付機</t>
    <rPh sb="6" eb="8">
      <t>フキツ</t>
    </rPh>
    <rPh sb="8" eb="9">
      <t>キ</t>
    </rPh>
    <phoneticPr fontId="7"/>
  </si>
  <si>
    <t>特　定</t>
    <rPh sb="0" eb="1">
      <t>トク</t>
    </rPh>
    <rPh sb="2" eb="3">
      <t>サダム</t>
    </rPh>
    <phoneticPr fontId="7"/>
  </si>
  <si>
    <t>作業床</t>
    <rPh sb="0" eb="2">
      <t>サギョウ</t>
    </rPh>
    <rPh sb="2" eb="3">
      <t>ショウ</t>
    </rPh>
    <phoneticPr fontId="7"/>
  </si>
  <si>
    <t>Ｈその他</t>
    <rPh sb="3" eb="4">
      <t>タ</t>
    </rPh>
    <phoneticPr fontId="7"/>
  </si>
  <si>
    <t>ボーリングマシン</t>
    <phoneticPr fontId="7"/>
  </si>
  <si>
    <t>重ダンプトラック</t>
    <rPh sb="0" eb="1">
      <t>ジュウ</t>
    </rPh>
    <phoneticPr fontId="7"/>
  </si>
  <si>
    <t>任　意　保　険</t>
    <rPh sb="0" eb="1">
      <t>ニン</t>
    </rPh>
    <rPh sb="2" eb="3">
      <t>イ</t>
    </rPh>
    <rPh sb="4" eb="5">
      <t>タモツ</t>
    </rPh>
    <rPh sb="6" eb="7">
      <t>ケン</t>
    </rPh>
    <phoneticPr fontId="7"/>
  </si>
  <si>
    <t>加入額</t>
    <rPh sb="0" eb="2">
      <t>カニュウ</t>
    </rPh>
    <rPh sb="2" eb="3">
      <t>ガク</t>
    </rPh>
    <phoneticPr fontId="7"/>
  </si>
  <si>
    <t>対人</t>
    <rPh sb="0" eb="2">
      <t>タイジン</t>
    </rPh>
    <phoneticPr fontId="7"/>
  </si>
  <si>
    <t>千円</t>
    <rPh sb="0" eb="2">
      <t>センエン</t>
    </rPh>
    <phoneticPr fontId="7"/>
  </si>
  <si>
    <t>搭乗者</t>
    <rPh sb="0" eb="3">
      <t>トウジョウシャ</t>
    </rPh>
    <phoneticPr fontId="7"/>
  </si>
  <si>
    <t>有 効 期 限</t>
    <rPh sb="0" eb="1">
      <t>ユウ</t>
    </rPh>
    <rPh sb="2" eb="3">
      <t>コウ</t>
    </rPh>
    <rPh sb="4" eb="5">
      <t>キ</t>
    </rPh>
    <rPh sb="6" eb="7">
      <t>キリ</t>
    </rPh>
    <phoneticPr fontId="7"/>
  </si>
  <si>
    <t>電気装置</t>
    <rPh sb="0" eb="2">
      <t>デンキ</t>
    </rPh>
    <rPh sb="2" eb="4">
      <t>ソウチ</t>
    </rPh>
    <phoneticPr fontId="7"/>
  </si>
  <si>
    <t>ダンプトラック</t>
    <phoneticPr fontId="7"/>
  </si>
  <si>
    <t>ﾜｲﾔ･ﾗｲﾌライン</t>
    <phoneticPr fontId="7"/>
  </si>
  <si>
    <t>トラックミキサー</t>
    <phoneticPr fontId="7"/>
  </si>
  <si>
    <t>対物</t>
    <rPh sb="0" eb="2">
      <t>タイブツ</t>
    </rPh>
    <phoneticPr fontId="7"/>
  </si>
  <si>
    <t>(a)</t>
  </si>
  <si>
    <t>点検日</t>
    <rPh sb="0" eb="2">
      <t>テンケン</t>
    </rPh>
    <rPh sb="2" eb="3">
      <t>ビ</t>
    </rPh>
    <phoneticPr fontId="7"/>
  </si>
  <si>
    <t>　　年　　月　　日</t>
    <rPh sb="2" eb="3">
      <t>ネン</t>
    </rPh>
    <rPh sb="5" eb="6">
      <t>ガツ</t>
    </rPh>
    <rPh sb="8" eb="9">
      <t>ニチ</t>
    </rPh>
    <phoneticPr fontId="7"/>
  </si>
  <si>
    <t>点検者</t>
    <rPh sb="0" eb="2">
      <t>テンケン</t>
    </rPh>
    <rPh sb="2" eb="3">
      <t>シャ</t>
    </rPh>
    <phoneticPr fontId="7"/>
  </si>
  <si>
    <t>(b)</t>
  </si>
  <si>
    <t>年　　月　　日</t>
    <rPh sb="0" eb="1">
      <t>ネン</t>
    </rPh>
    <rPh sb="3" eb="4">
      <t>ガツ</t>
    </rPh>
    <rPh sb="6" eb="7">
      <t>ニチ</t>
    </rPh>
    <phoneticPr fontId="7"/>
  </si>
  <si>
    <t>散水車</t>
    <rPh sb="0" eb="2">
      <t>サンスイ</t>
    </rPh>
    <rPh sb="2" eb="3">
      <t>シャ</t>
    </rPh>
    <phoneticPr fontId="7"/>
  </si>
  <si>
    <t>不整地運搬車</t>
    <rPh sb="0" eb="1">
      <t>フ</t>
    </rPh>
    <rPh sb="1" eb="3">
      <t>セイチ</t>
    </rPh>
    <rPh sb="3" eb="6">
      <t>ウンパンシャ</t>
    </rPh>
    <phoneticPr fontId="7"/>
  </si>
  <si>
    <t>コンクリートポンプ車</t>
    <rPh sb="9" eb="10">
      <t>シャ</t>
    </rPh>
    <phoneticPr fontId="7"/>
  </si>
  <si>
    <t>機械等の特性・その他その</t>
    <rPh sb="0" eb="2">
      <t>キカイ</t>
    </rPh>
    <rPh sb="2" eb="3">
      <t>トウ</t>
    </rPh>
    <rPh sb="4" eb="6">
      <t>トクセイ</t>
    </rPh>
    <rPh sb="9" eb="10">
      <t>タ</t>
    </rPh>
    <phoneticPr fontId="7"/>
  </si>
  <si>
    <t>（注）</t>
    <rPh sb="1" eb="2">
      <t>チュウ</t>
    </rPh>
    <phoneticPr fontId="7"/>
  </si>
  <si>
    <t>1.持込機械等の届け出は、当該機械を持ち込む会社（貸与を受けた会社が下請の場合いはその会社）の代表者が所長に届け出ること。</t>
    <rPh sb="2" eb="4">
      <t>モチコミ</t>
    </rPh>
    <rPh sb="4" eb="6">
      <t>キカイ</t>
    </rPh>
    <rPh sb="6" eb="7">
      <t>トウ</t>
    </rPh>
    <rPh sb="8" eb="9">
      <t>トド</t>
    </rPh>
    <rPh sb="10" eb="11">
      <t>デ</t>
    </rPh>
    <rPh sb="13" eb="15">
      <t>トウガイ</t>
    </rPh>
    <rPh sb="15" eb="17">
      <t>キカイ</t>
    </rPh>
    <rPh sb="18" eb="19">
      <t>モ</t>
    </rPh>
    <rPh sb="20" eb="21">
      <t>コ</t>
    </rPh>
    <rPh sb="22" eb="24">
      <t>カイシャ</t>
    </rPh>
    <rPh sb="25" eb="26">
      <t>カ</t>
    </rPh>
    <rPh sb="26" eb="27">
      <t>ヨ</t>
    </rPh>
    <rPh sb="28" eb="29">
      <t>ウ</t>
    </rPh>
    <rPh sb="31" eb="33">
      <t>カイシャ</t>
    </rPh>
    <rPh sb="34" eb="36">
      <t>シタウケ</t>
    </rPh>
    <rPh sb="37" eb="38">
      <t>バ</t>
    </rPh>
    <phoneticPr fontId="7"/>
  </si>
  <si>
    <t>使用上注意すべき事項</t>
    <rPh sb="3" eb="5">
      <t>チュウイ</t>
    </rPh>
    <rPh sb="8" eb="10">
      <t>ジコウ</t>
    </rPh>
    <phoneticPr fontId="7"/>
  </si>
  <si>
    <t>2.点検表の点検結果欄には、該当する箇所へゝ印を記入すること。</t>
    <rPh sb="2" eb="4">
      <t>テンケン</t>
    </rPh>
    <rPh sb="4" eb="5">
      <t>ヒョウ</t>
    </rPh>
    <rPh sb="6" eb="8">
      <t>テンケン</t>
    </rPh>
    <rPh sb="8" eb="10">
      <t>ケッカ</t>
    </rPh>
    <rPh sb="10" eb="11">
      <t>ラン</t>
    </rPh>
    <rPh sb="14" eb="16">
      <t>ガイトウ</t>
    </rPh>
    <rPh sb="18" eb="20">
      <t>カショ</t>
    </rPh>
    <rPh sb="22" eb="23">
      <t>シルシ</t>
    </rPh>
    <rPh sb="24" eb="26">
      <t>キニュウ</t>
    </rPh>
    <phoneticPr fontId="7"/>
  </si>
  <si>
    <t>3.自社の点検表にて点検したものは、その点検表を貼付する（転記の必要はなし）。</t>
    <rPh sb="2" eb="4">
      <t>ジシャ</t>
    </rPh>
    <rPh sb="5" eb="7">
      <t>テンケン</t>
    </rPh>
    <rPh sb="7" eb="8">
      <t>ヒョウ</t>
    </rPh>
    <rPh sb="10" eb="12">
      <t>テンケン</t>
    </rPh>
    <rPh sb="20" eb="22">
      <t>テンケン</t>
    </rPh>
    <rPh sb="22" eb="23">
      <t>ヒョウ</t>
    </rPh>
    <rPh sb="24" eb="25">
      <t>ハ</t>
    </rPh>
    <rPh sb="25" eb="26">
      <t>ツ</t>
    </rPh>
    <rPh sb="29" eb="31">
      <t>テンキ</t>
    </rPh>
    <rPh sb="32" eb="34">
      <t>ヒツヨウ</t>
    </rPh>
    <phoneticPr fontId="7"/>
  </si>
  <si>
    <t>4.機械名１か～６まではＡ・Ｂ欄。７はＣ欄、８か～38まではＤ・Ｅ・Ｆ・Ｇ欄、39～43まではＢ欄、44はＢ・Ｄ・Ｅ欄を使用して点検すること。</t>
    <rPh sb="2" eb="4">
      <t>キカイ</t>
    </rPh>
    <rPh sb="4" eb="5">
      <t>メイ</t>
    </rPh>
    <rPh sb="15" eb="16">
      <t>ラン</t>
    </rPh>
    <rPh sb="20" eb="21">
      <t>ラン</t>
    </rPh>
    <rPh sb="37" eb="38">
      <t>ラン</t>
    </rPh>
    <phoneticPr fontId="7"/>
  </si>
  <si>
    <t>5.点検結果の(a)は、機械所有会社の確認欄とし、(b)は持込会社又は機械使用会社の確認欄とする。</t>
    <rPh sb="2" eb="4">
      <t>テンケン</t>
    </rPh>
    <rPh sb="4" eb="6">
      <t>ケッカ</t>
    </rPh>
    <rPh sb="12" eb="14">
      <t>キカイ</t>
    </rPh>
    <rPh sb="14" eb="16">
      <t>ショユウ</t>
    </rPh>
    <rPh sb="16" eb="18">
      <t>ガイシャ</t>
    </rPh>
    <rPh sb="19" eb="21">
      <t>カクニン</t>
    </rPh>
    <rPh sb="21" eb="22">
      <t>ラン</t>
    </rPh>
    <rPh sb="29" eb="31">
      <t>モチコミ</t>
    </rPh>
    <rPh sb="31" eb="33">
      <t>ガイシャ</t>
    </rPh>
    <rPh sb="33" eb="34">
      <t>マタ</t>
    </rPh>
    <rPh sb="35" eb="37">
      <t>キカイ</t>
    </rPh>
    <rPh sb="37" eb="39">
      <t>シヨウ</t>
    </rPh>
    <rPh sb="39" eb="41">
      <t>ガイシャ</t>
    </rPh>
    <phoneticPr fontId="7"/>
  </si>
  <si>
    <t>元請が確認するときは、(b)の欄を利用すること。</t>
    <phoneticPr fontId="7"/>
  </si>
  <si>
    <t>様式-10　参考様式第11号</t>
    <rPh sb="0" eb="2">
      <t>ヨウシキ</t>
    </rPh>
    <rPh sb="6" eb="10">
      <t>サンコウヨウシキ</t>
    </rPh>
    <rPh sb="10" eb="11">
      <t>ダイ</t>
    </rPh>
    <rPh sb="13" eb="14">
      <t>ゴウ</t>
    </rPh>
    <phoneticPr fontId="38"/>
  </si>
  <si>
    <t>有機溶剤・特定化学物資等持込使用届</t>
    <rPh sb="0" eb="4">
      <t>ユウキヨウザイ</t>
    </rPh>
    <rPh sb="5" eb="7">
      <t>トクテイ</t>
    </rPh>
    <rPh sb="7" eb="9">
      <t>カガク</t>
    </rPh>
    <rPh sb="9" eb="11">
      <t>ブッシ</t>
    </rPh>
    <rPh sb="11" eb="12">
      <t>トウ</t>
    </rPh>
    <rPh sb="12" eb="14">
      <t>モチコミ</t>
    </rPh>
    <rPh sb="14" eb="16">
      <t>シヨウ</t>
    </rPh>
    <rPh sb="16" eb="17">
      <t>トドケ</t>
    </rPh>
    <phoneticPr fontId="7"/>
  </si>
  <si>
    <t>この度下記の有機物質・特定化学物資等を持込・使用するのでお届けします。なお、使用に際してはSDS</t>
    <rPh sb="2" eb="3">
      <t>タビ</t>
    </rPh>
    <rPh sb="3" eb="5">
      <t>カキ</t>
    </rPh>
    <rPh sb="6" eb="10">
      <t>ユウキブッシツ</t>
    </rPh>
    <rPh sb="11" eb="13">
      <t>トクテイ</t>
    </rPh>
    <rPh sb="13" eb="15">
      <t>カガク</t>
    </rPh>
    <rPh sb="15" eb="17">
      <t>ブッシ</t>
    </rPh>
    <rPh sb="17" eb="18">
      <t>トウ</t>
    </rPh>
    <rPh sb="19" eb="21">
      <t>モチコミ</t>
    </rPh>
    <rPh sb="22" eb="24">
      <t>シヨウ</t>
    </rPh>
    <rPh sb="29" eb="30">
      <t>トド</t>
    </rPh>
    <rPh sb="38" eb="40">
      <t>シヨウ</t>
    </rPh>
    <rPh sb="41" eb="42">
      <t>サイ</t>
    </rPh>
    <phoneticPr fontId="38"/>
  </si>
  <si>
    <t>（安全データシート）内容を掲示し、作業員に対して周知を行うとともに関係法規を厳守します。</t>
    <phoneticPr fontId="38"/>
  </si>
  <si>
    <t>使　用　材　料</t>
    <rPh sb="0" eb="1">
      <t>ツカ</t>
    </rPh>
    <rPh sb="2" eb="3">
      <t>ヨウ</t>
    </rPh>
    <rPh sb="4" eb="5">
      <t>ザイ</t>
    </rPh>
    <rPh sb="6" eb="7">
      <t>リョウ</t>
    </rPh>
    <phoneticPr fontId="7"/>
  </si>
  <si>
    <t>商　品　名</t>
    <rPh sb="0" eb="1">
      <t>ショウ</t>
    </rPh>
    <rPh sb="2" eb="3">
      <t>ヒン</t>
    </rPh>
    <rPh sb="4" eb="5">
      <t>ナ</t>
    </rPh>
    <phoneticPr fontId="7"/>
  </si>
  <si>
    <t>メーカー名</t>
    <rPh sb="4" eb="5">
      <t>メイ</t>
    </rPh>
    <phoneticPr fontId="7"/>
  </si>
  <si>
    <t>搬入量</t>
    <rPh sb="0" eb="3">
      <t>ハンニュウリョウ</t>
    </rPh>
    <phoneticPr fontId="7"/>
  </si>
  <si>
    <t>種　別</t>
    <rPh sb="0" eb="1">
      <t>シュ</t>
    </rPh>
    <rPh sb="2" eb="3">
      <t>ベツ</t>
    </rPh>
    <phoneticPr fontId="7"/>
  </si>
  <si>
    <t>含有成分</t>
    <rPh sb="0" eb="2">
      <t>ガンユウ</t>
    </rPh>
    <rPh sb="2" eb="4">
      <t>セイブン</t>
    </rPh>
    <phoneticPr fontId="7"/>
  </si>
  <si>
    <t>使　用　場　所</t>
    <rPh sb="0" eb="1">
      <t>ツカ</t>
    </rPh>
    <rPh sb="2" eb="3">
      <t>ヨウ</t>
    </rPh>
    <rPh sb="4" eb="5">
      <t>バ</t>
    </rPh>
    <rPh sb="6" eb="7">
      <t>ショ</t>
    </rPh>
    <phoneticPr fontId="7"/>
  </si>
  <si>
    <t>（災害又は、健康障害の発生しやすい場所は必ず記入する。）</t>
    <rPh sb="1" eb="3">
      <t>サイガイ</t>
    </rPh>
    <rPh sb="3" eb="4">
      <t>マタ</t>
    </rPh>
    <rPh sb="6" eb="8">
      <t>ケンコウ</t>
    </rPh>
    <rPh sb="8" eb="10">
      <t>ショウガイ</t>
    </rPh>
    <rPh sb="11" eb="13">
      <t>ハッセイ</t>
    </rPh>
    <rPh sb="17" eb="19">
      <t>バショ</t>
    </rPh>
    <rPh sb="20" eb="21">
      <t>カナラ</t>
    </rPh>
    <rPh sb="22" eb="24">
      <t>キニュウ</t>
    </rPh>
    <phoneticPr fontId="7"/>
  </si>
  <si>
    <t>保　管　場　所</t>
    <rPh sb="0" eb="1">
      <t>ホ</t>
    </rPh>
    <rPh sb="2" eb="3">
      <t>カン</t>
    </rPh>
    <rPh sb="4" eb="5">
      <t>バ</t>
    </rPh>
    <rPh sb="6" eb="7">
      <t>ショ</t>
    </rPh>
    <phoneticPr fontId="7"/>
  </si>
  <si>
    <t>使用機械又は工具</t>
    <rPh sb="0" eb="2">
      <t>シヨウ</t>
    </rPh>
    <rPh sb="2" eb="4">
      <t>キカイ</t>
    </rPh>
    <rPh sb="4" eb="5">
      <t>マタ</t>
    </rPh>
    <rPh sb="6" eb="8">
      <t>コウグ</t>
    </rPh>
    <phoneticPr fontId="7"/>
  </si>
  <si>
    <t>使　用　期　間</t>
    <rPh sb="0" eb="1">
      <t>ツカ</t>
    </rPh>
    <rPh sb="2" eb="3">
      <t>ヨウ</t>
    </rPh>
    <rPh sb="4" eb="5">
      <t>キ</t>
    </rPh>
    <rPh sb="6" eb="7">
      <t>アイダ</t>
    </rPh>
    <phoneticPr fontId="7"/>
  </si>
  <si>
    <t>日迄（予定）</t>
    <rPh sb="0" eb="1">
      <t>ニチ</t>
    </rPh>
    <rPh sb="1" eb="2">
      <t>マデ</t>
    </rPh>
    <rPh sb="3" eb="5">
      <t>ヨテイ</t>
    </rPh>
    <phoneticPr fontId="7"/>
  </si>
  <si>
    <t>作 業 主 任 者 等</t>
    <rPh sb="0" eb="1">
      <t>サク</t>
    </rPh>
    <rPh sb="2" eb="3">
      <t>ギョウ</t>
    </rPh>
    <rPh sb="4" eb="5">
      <t>シュ</t>
    </rPh>
    <rPh sb="6" eb="7">
      <t>ニン</t>
    </rPh>
    <rPh sb="8" eb="9">
      <t>シャ</t>
    </rPh>
    <rPh sb="10" eb="11">
      <t>トウ</t>
    </rPh>
    <phoneticPr fontId="7"/>
  </si>
  <si>
    <t>（屋内作業時、タンク等で許容消費量の有機溶剤を取り扱う作業又は特定化学物質等を取り扱う作業は、
　技能講習修了者）</t>
    <rPh sb="1" eb="3">
      <t>オクナイ</t>
    </rPh>
    <rPh sb="3" eb="5">
      <t>サギョウ</t>
    </rPh>
    <rPh sb="5" eb="6">
      <t>ジ</t>
    </rPh>
    <rPh sb="10" eb="11">
      <t>ナド</t>
    </rPh>
    <rPh sb="12" eb="14">
      <t>キョヨウ</t>
    </rPh>
    <rPh sb="14" eb="17">
      <t>ショウヒリョウ</t>
    </rPh>
    <rPh sb="18" eb="20">
      <t>ユウキ</t>
    </rPh>
    <rPh sb="20" eb="22">
      <t>ヨウザイ</t>
    </rPh>
    <rPh sb="23" eb="24">
      <t>ト</t>
    </rPh>
    <rPh sb="25" eb="26">
      <t>アツカ</t>
    </rPh>
    <rPh sb="27" eb="29">
      <t>サギョウ</t>
    </rPh>
    <rPh sb="29" eb="30">
      <t>マタ</t>
    </rPh>
    <rPh sb="31" eb="33">
      <t>トクテイ</t>
    </rPh>
    <rPh sb="33" eb="35">
      <t>カガク</t>
    </rPh>
    <rPh sb="35" eb="37">
      <t>ブッシツ</t>
    </rPh>
    <rPh sb="37" eb="38">
      <t>ナド</t>
    </rPh>
    <rPh sb="39" eb="40">
      <t>ト</t>
    </rPh>
    <rPh sb="41" eb="42">
      <t>アツカ</t>
    </rPh>
    <rPh sb="43" eb="45">
      <t>サギョウ</t>
    </rPh>
    <rPh sb="49" eb="51">
      <t>ギノウ</t>
    </rPh>
    <rPh sb="51" eb="53">
      <t>コウシュウ</t>
    </rPh>
    <rPh sb="53" eb="55">
      <t>シュウリョウ</t>
    </rPh>
    <rPh sb="55" eb="56">
      <t>シャ</t>
    </rPh>
    <phoneticPr fontId="7"/>
  </si>
  <si>
    <t>氏　　　名</t>
    <rPh sb="0" eb="1">
      <t>シ</t>
    </rPh>
    <rPh sb="4" eb="5">
      <t>ナ</t>
    </rPh>
    <phoneticPr fontId="38"/>
  </si>
  <si>
    <t>作業手順書</t>
    <rPh sb="0" eb="5">
      <t>サギョウテジュンショ</t>
    </rPh>
    <phoneticPr fontId="38"/>
  </si>
  <si>
    <t>添付</t>
    <rPh sb="0" eb="2">
      <t>テンプ</t>
    </rPh>
    <phoneticPr fontId="38"/>
  </si>
  <si>
    <t>有</t>
    <rPh sb="0" eb="1">
      <t>アリ</t>
    </rPh>
    <phoneticPr fontId="38"/>
  </si>
  <si>
    <t>・</t>
    <phoneticPr fontId="38"/>
  </si>
  <si>
    <t>無</t>
    <rPh sb="0" eb="1">
      <t>ナ</t>
    </rPh>
    <phoneticPr fontId="38"/>
  </si>
  <si>
    <t>）</t>
    <phoneticPr fontId="38"/>
  </si>
  <si>
    <t>Ｓ　　Ｄ　　Ｓ</t>
    <phoneticPr fontId="7"/>
  </si>
  <si>
    <t>Ｓ　　Ｄ　　Ｓ</t>
    <rPh sb="0" eb="2">
      <t>テンプ</t>
    </rPh>
    <phoneticPr fontId="38"/>
  </si>
  <si>
    <t>換気方法・集類</t>
    <rPh sb="0" eb="2">
      <t>カンキ</t>
    </rPh>
    <rPh sb="2" eb="4">
      <t>ホウホウ</t>
    </rPh>
    <rPh sb="5" eb="6">
      <t>シュウ</t>
    </rPh>
    <rPh sb="6" eb="7">
      <t>ルイ</t>
    </rPh>
    <phoneticPr fontId="7"/>
  </si>
  <si>
    <t>（主なものを記入する。）</t>
    <rPh sb="1" eb="2">
      <t>オモ</t>
    </rPh>
    <rPh sb="6" eb="8">
      <t>キニュウ</t>
    </rPh>
    <phoneticPr fontId="7"/>
  </si>
  <si>
    <t>備　　　　　　考</t>
    <rPh sb="0" eb="1">
      <t>ソナエ</t>
    </rPh>
    <rPh sb="7" eb="8">
      <t>コウ</t>
    </rPh>
    <phoneticPr fontId="7"/>
  </si>
  <si>
    <t>（防毒マスクなどの使用又は、他の職種に関係ある事項などを記入する。）</t>
    <rPh sb="1" eb="3">
      <t>ボウドク</t>
    </rPh>
    <rPh sb="9" eb="11">
      <t>シヨウ</t>
    </rPh>
    <rPh sb="11" eb="12">
      <t>マタ</t>
    </rPh>
    <rPh sb="14" eb="15">
      <t>タ</t>
    </rPh>
    <rPh sb="16" eb="18">
      <t>ショクシュ</t>
    </rPh>
    <rPh sb="19" eb="21">
      <t>カンケイ</t>
    </rPh>
    <rPh sb="23" eb="25">
      <t>ジコウ</t>
    </rPh>
    <rPh sb="28" eb="30">
      <t>キニュウ</t>
    </rPh>
    <phoneticPr fontId="7"/>
  </si>
  <si>
    <t>商品名、種別、含有成分等は材料に添付されているラベル成分表等から写し、記入してください。</t>
    <rPh sb="0" eb="2">
      <t>ショウヒン</t>
    </rPh>
    <rPh sb="2" eb="3">
      <t>メイ</t>
    </rPh>
    <rPh sb="4" eb="6">
      <t>シュベツ</t>
    </rPh>
    <rPh sb="7" eb="9">
      <t>ガンユウ</t>
    </rPh>
    <rPh sb="9" eb="11">
      <t>セイブン</t>
    </rPh>
    <rPh sb="11" eb="12">
      <t>ナド</t>
    </rPh>
    <rPh sb="13" eb="15">
      <t>ザイリョウ</t>
    </rPh>
    <rPh sb="16" eb="18">
      <t>テンプ</t>
    </rPh>
    <rPh sb="26" eb="28">
      <t>セイブン</t>
    </rPh>
    <rPh sb="28" eb="29">
      <t>ヒョウ</t>
    </rPh>
    <rPh sb="29" eb="30">
      <t>ナド</t>
    </rPh>
    <rPh sb="32" eb="33">
      <t>ウツ</t>
    </rPh>
    <rPh sb="35" eb="37">
      <t>キニュウ</t>
    </rPh>
    <phoneticPr fontId="7"/>
  </si>
  <si>
    <t>危険物とは、ガソリン、軽油、灯油、プロパン、アセチレンガス等をいう。</t>
    <rPh sb="0" eb="3">
      <t>キケンブツ</t>
    </rPh>
    <rPh sb="11" eb="13">
      <t>ケイユ</t>
    </rPh>
    <rPh sb="14" eb="16">
      <t>トウユ</t>
    </rPh>
    <rPh sb="29" eb="30">
      <t>ナド</t>
    </rPh>
    <phoneticPr fontId="7"/>
  </si>
  <si>
    <t>有害物とは、塗装、防水などに使用する有機溶剤、特定化学物質等をいう。</t>
    <rPh sb="0" eb="3">
      <t>ユウガイブツ</t>
    </rPh>
    <rPh sb="6" eb="8">
      <t>トソウ</t>
    </rPh>
    <rPh sb="9" eb="11">
      <t>ボウスイ</t>
    </rPh>
    <rPh sb="14" eb="16">
      <t>シヨウ</t>
    </rPh>
    <rPh sb="18" eb="20">
      <t>ユウキ</t>
    </rPh>
    <rPh sb="20" eb="22">
      <t>ヨウザイ</t>
    </rPh>
    <rPh sb="23" eb="25">
      <t>トクテイ</t>
    </rPh>
    <rPh sb="25" eb="27">
      <t>カガク</t>
    </rPh>
    <rPh sb="27" eb="29">
      <t>ブッシツ</t>
    </rPh>
    <rPh sb="29" eb="30">
      <t>ナド</t>
    </rPh>
    <phoneticPr fontId="7"/>
  </si>
  <si>
    <t>様式-11　参考様式第9号</t>
    <rPh sb="0" eb="2">
      <t>ヨウシキ</t>
    </rPh>
    <rPh sb="6" eb="10">
      <t>サンコウヨウシキ</t>
    </rPh>
    <rPh sb="10" eb="11">
      <t>ダイ</t>
    </rPh>
    <rPh sb="12" eb="13">
      <t>ゴウ</t>
    </rPh>
    <phoneticPr fontId="38"/>
  </si>
  <si>
    <t>火　気　使　用　願</t>
    <rPh sb="0" eb="1">
      <t>ヒ</t>
    </rPh>
    <rPh sb="2" eb="3">
      <t>キ</t>
    </rPh>
    <rPh sb="4" eb="5">
      <t>ツカ</t>
    </rPh>
    <rPh sb="6" eb="7">
      <t>ヨウ</t>
    </rPh>
    <rPh sb="8" eb="9">
      <t>ネガ</t>
    </rPh>
    <phoneticPr fontId="7"/>
  </si>
  <si>
    <t>下記の要領で火気を使用したく許可願います。なお、火気使用の終了時には、必ずその旨報告致します。</t>
    <rPh sb="0" eb="2">
      <t>カキ</t>
    </rPh>
    <rPh sb="3" eb="5">
      <t>ヨウリョウ</t>
    </rPh>
    <rPh sb="6" eb="8">
      <t>カキ</t>
    </rPh>
    <rPh sb="9" eb="11">
      <t>シヨウ</t>
    </rPh>
    <rPh sb="14" eb="16">
      <t>キョカ</t>
    </rPh>
    <rPh sb="16" eb="17">
      <t>ネガ</t>
    </rPh>
    <rPh sb="24" eb="26">
      <t>カキ</t>
    </rPh>
    <rPh sb="26" eb="28">
      <t>シヨウ</t>
    </rPh>
    <rPh sb="29" eb="32">
      <t>シュウリョウジ</t>
    </rPh>
    <rPh sb="35" eb="36">
      <t>カナラ</t>
    </rPh>
    <rPh sb="39" eb="40">
      <t>ムネ</t>
    </rPh>
    <rPh sb="40" eb="42">
      <t>ホウコク</t>
    </rPh>
    <rPh sb="42" eb="43">
      <t>イタ</t>
    </rPh>
    <phoneticPr fontId="7"/>
  </si>
  <si>
    <t>使　用　目　的</t>
    <rPh sb="0" eb="1">
      <t>ツカ</t>
    </rPh>
    <rPh sb="2" eb="3">
      <t>ヨウ</t>
    </rPh>
    <rPh sb="4" eb="5">
      <t>メ</t>
    </rPh>
    <rPh sb="6" eb="7">
      <t>マト</t>
    </rPh>
    <phoneticPr fontId="7"/>
  </si>
  <si>
    <t>溶接、 溶断、 圧接、 防水、 乾燥、 採暖、</t>
    <rPh sb="0" eb="2">
      <t>ヨウセツ</t>
    </rPh>
    <rPh sb="4" eb="6">
      <t>ヨウダン</t>
    </rPh>
    <rPh sb="8" eb="9">
      <t>アツ</t>
    </rPh>
    <rPh sb="9" eb="10">
      <t>セツ</t>
    </rPh>
    <rPh sb="12" eb="14">
      <t>ボウスイ</t>
    </rPh>
    <rPh sb="16" eb="18">
      <t>カンソウ</t>
    </rPh>
    <rPh sb="20" eb="21">
      <t>サイ</t>
    </rPh>
    <rPh sb="21" eb="22">
      <t>ダン</t>
    </rPh>
    <phoneticPr fontId="7"/>
  </si>
  <si>
    <t>使用期間</t>
    <rPh sb="0" eb="2">
      <t>シヨウ</t>
    </rPh>
    <rPh sb="2" eb="4">
      <t>キカン</t>
    </rPh>
    <phoneticPr fontId="7"/>
  </si>
  <si>
    <t>月</t>
    <rPh sb="0" eb="1">
      <t>ツキ</t>
    </rPh>
    <phoneticPr fontId="7"/>
  </si>
  <si>
    <t>湯沸、 炊事、 その他（　　　　　　　　　　　）</t>
    <phoneticPr fontId="7"/>
  </si>
  <si>
    <t>使用期間
（原則）</t>
    <rPh sb="0" eb="2">
      <t>シヨウ</t>
    </rPh>
    <rPh sb="2" eb="4">
      <t>キカン</t>
    </rPh>
    <rPh sb="6" eb="8">
      <t>ゲンソク</t>
    </rPh>
    <phoneticPr fontId="7"/>
  </si>
  <si>
    <t>時</t>
    <rPh sb="0" eb="1">
      <t>トキ</t>
    </rPh>
    <phoneticPr fontId="7"/>
  </si>
  <si>
    <t>分</t>
    <rPh sb="0" eb="1">
      <t>フン</t>
    </rPh>
    <phoneticPr fontId="7"/>
  </si>
  <si>
    <t>火　気　の　種　類</t>
    <rPh sb="0" eb="1">
      <t>ヒ</t>
    </rPh>
    <rPh sb="2" eb="3">
      <t>キ</t>
    </rPh>
    <rPh sb="6" eb="7">
      <t>タネ</t>
    </rPh>
    <rPh sb="8" eb="9">
      <t>タグイ</t>
    </rPh>
    <phoneticPr fontId="7"/>
  </si>
  <si>
    <t>電気、 ガス、 灯油、 重油、 木炭、 薪、 その他（　　　　　　                                 　　　　　　　　　　　）</t>
    <rPh sb="0" eb="2">
      <t>デンキ</t>
    </rPh>
    <rPh sb="8" eb="10">
      <t>トウユ</t>
    </rPh>
    <rPh sb="12" eb="14">
      <t>ジュウユ</t>
    </rPh>
    <rPh sb="16" eb="18">
      <t>モクタン</t>
    </rPh>
    <rPh sb="20" eb="21">
      <t>マキ</t>
    </rPh>
    <rPh sb="25" eb="26">
      <t>タ</t>
    </rPh>
    <phoneticPr fontId="7"/>
  </si>
  <si>
    <t>管　理　方　法</t>
    <rPh sb="0" eb="1">
      <t>カン</t>
    </rPh>
    <rPh sb="2" eb="3">
      <t>リ</t>
    </rPh>
    <rPh sb="4" eb="5">
      <t>カタ</t>
    </rPh>
    <rPh sb="6" eb="7">
      <t>ホウ</t>
    </rPh>
    <phoneticPr fontId="7"/>
  </si>
  <si>
    <t>消火器、 防火用水、 消化砂、 防災シート、 受皿、 標識、 監視、</t>
    <rPh sb="0" eb="3">
      <t>ショウカキ</t>
    </rPh>
    <rPh sb="5" eb="7">
      <t>ボウカ</t>
    </rPh>
    <rPh sb="7" eb="9">
      <t>ヨウスイ</t>
    </rPh>
    <rPh sb="11" eb="13">
      <t>ショウカ</t>
    </rPh>
    <rPh sb="13" eb="14">
      <t>スナ</t>
    </rPh>
    <rPh sb="16" eb="18">
      <t>ボウサイ</t>
    </rPh>
    <rPh sb="23" eb="24">
      <t>ウ</t>
    </rPh>
    <rPh sb="24" eb="25">
      <t>サラ</t>
    </rPh>
    <rPh sb="27" eb="29">
      <t>ヒョウシキ</t>
    </rPh>
    <rPh sb="31" eb="33">
      <t>カンシ</t>
    </rPh>
    <phoneticPr fontId="7"/>
  </si>
  <si>
    <t>取扱上の注意（                                 　                                                                         ）</t>
    <rPh sb="0" eb="2">
      <t>トリアツカ</t>
    </rPh>
    <rPh sb="2" eb="3">
      <t>ウエ</t>
    </rPh>
    <rPh sb="4" eb="6">
      <t>チュウイ</t>
    </rPh>
    <phoneticPr fontId="7"/>
  </si>
  <si>
    <t>火元責任者
（後始末巡回者）</t>
    <rPh sb="0" eb="2">
      <t>ヒモト</t>
    </rPh>
    <rPh sb="2" eb="5">
      <t>セキニンシャ</t>
    </rPh>
    <rPh sb="7" eb="8">
      <t>アト</t>
    </rPh>
    <rPh sb="8" eb="10">
      <t>シマツ</t>
    </rPh>
    <rPh sb="10" eb="12">
      <t>ジュンカイ</t>
    </rPh>
    <rPh sb="12" eb="13">
      <t>シャ</t>
    </rPh>
    <phoneticPr fontId="7"/>
  </si>
  <si>
    <t>火気使用責任者</t>
    <rPh sb="0" eb="2">
      <t>カキ</t>
    </rPh>
    <rPh sb="2" eb="4">
      <t>シヨウ</t>
    </rPh>
    <rPh sb="4" eb="7">
      <t>セキニンシャ</t>
    </rPh>
    <phoneticPr fontId="7"/>
  </si>
  <si>
    <t>※使用目的、火気の種類、管理方法は該当事項を○で囲んで下さい。</t>
    <rPh sb="1" eb="3">
      <t>シヨウ</t>
    </rPh>
    <rPh sb="3" eb="5">
      <t>モクテキ</t>
    </rPh>
    <rPh sb="6" eb="8">
      <t>カキ</t>
    </rPh>
    <rPh sb="9" eb="11">
      <t>シュルイ</t>
    </rPh>
    <rPh sb="12" eb="14">
      <t>カンリ</t>
    </rPh>
    <rPh sb="14" eb="16">
      <t>ホウホウ</t>
    </rPh>
    <rPh sb="17" eb="19">
      <t>ガイトウ</t>
    </rPh>
    <rPh sb="19" eb="21">
      <t>ジコウ</t>
    </rPh>
    <rPh sb="24" eb="25">
      <t>カコ</t>
    </rPh>
    <rPh sb="27" eb="28">
      <t>クダ</t>
    </rPh>
    <phoneticPr fontId="7"/>
  </si>
  <si>
    <t>↓下記の欄は、元請記入欄であり協力会社は記入不要です。</t>
    <rPh sb="1" eb="3">
      <t>カキ</t>
    </rPh>
    <rPh sb="4" eb="5">
      <t>ラン</t>
    </rPh>
    <rPh sb="7" eb="9">
      <t>モトウ</t>
    </rPh>
    <rPh sb="9" eb="12">
      <t>キニュウラン</t>
    </rPh>
    <rPh sb="15" eb="17">
      <t>キョウリョク</t>
    </rPh>
    <rPh sb="17" eb="19">
      <t>カイシャ</t>
    </rPh>
    <rPh sb="20" eb="22">
      <t>キニュウ</t>
    </rPh>
    <rPh sb="22" eb="24">
      <t>フヨウ</t>
    </rPh>
    <phoneticPr fontId="7"/>
  </si>
  <si>
    <t>許可第</t>
    <rPh sb="0" eb="2">
      <t>キョカ</t>
    </rPh>
    <rPh sb="2" eb="3">
      <t>ダイ</t>
    </rPh>
    <phoneticPr fontId="7"/>
  </si>
  <si>
    <t>号</t>
    <rPh sb="0" eb="1">
      <t>ゴウ</t>
    </rPh>
    <phoneticPr fontId="7"/>
  </si>
  <si>
    <t>（許可年月日）</t>
    <rPh sb="1" eb="3">
      <t>キョカ</t>
    </rPh>
    <rPh sb="3" eb="6">
      <t>ネンガッピ</t>
    </rPh>
    <phoneticPr fontId="7"/>
  </si>
  <si>
    <t>火気使用許可</t>
    <rPh sb="0" eb="4">
      <t>カキシヨウ</t>
    </rPh>
    <rPh sb="4" eb="6">
      <t>キョカ</t>
    </rPh>
    <phoneticPr fontId="7"/>
  </si>
  <si>
    <t>防火管理者</t>
    <rPh sb="0" eb="2">
      <t>ボウカ</t>
    </rPh>
    <rPh sb="2" eb="5">
      <t>カンリシャ</t>
    </rPh>
    <phoneticPr fontId="7"/>
  </si>
  <si>
    <t>担 当 係 員</t>
    <rPh sb="0" eb="1">
      <t>タン</t>
    </rPh>
    <rPh sb="2" eb="3">
      <t>トウ</t>
    </rPh>
    <rPh sb="4" eb="5">
      <t>カカリ</t>
    </rPh>
    <rPh sb="6" eb="7">
      <t>イン</t>
    </rPh>
    <phoneticPr fontId="7"/>
  </si>
  <si>
    <t>許　可　条　件</t>
    <rPh sb="0" eb="1">
      <t>モト</t>
    </rPh>
    <rPh sb="2" eb="3">
      <t>カ</t>
    </rPh>
    <rPh sb="4" eb="5">
      <t>ジョウ</t>
    </rPh>
    <rPh sb="6" eb="7">
      <t>ケン</t>
    </rPh>
    <phoneticPr fontId="7"/>
  </si>
  <si>
    <t>※　作業場所には、消火器を配置すること。
※　作業修了後は火がないことを確認すること。</t>
    <rPh sb="2" eb="4">
      <t>サギョウ</t>
    </rPh>
    <rPh sb="4" eb="6">
      <t>バショ</t>
    </rPh>
    <rPh sb="9" eb="12">
      <t>ショウカキ</t>
    </rPh>
    <rPh sb="13" eb="15">
      <t>ハイチ</t>
    </rPh>
    <rPh sb="23" eb="25">
      <t>サギョウ</t>
    </rPh>
    <rPh sb="25" eb="28">
      <t>シュウリョウゴ</t>
    </rPh>
    <rPh sb="29" eb="30">
      <t>ヒ</t>
    </rPh>
    <rPh sb="36" eb="38">
      <t>カクニン</t>
    </rPh>
    <phoneticPr fontId="7"/>
  </si>
  <si>
    <t>様式-12　安確様式－第8号</t>
    <rPh sb="0" eb="2">
      <t>ヨウシキ</t>
    </rPh>
    <rPh sb="6" eb="7">
      <t>アン</t>
    </rPh>
    <rPh sb="7" eb="8">
      <t>カク</t>
    </rPh>
    <rPh sb="8" eb="10">
      <t>ヨウシキ</t>
    </rPh>
    <rPh sb="11" eb="12">
      <t>ダイ</t>
    </rPh>
    <rPh sb="13" eb="14">
      <t>ゴウ</t>
    </rPh>
    <phoneticPr fontId="38"/>
  </si>
  <si>
    <t>工事用車両届</t>
    <phoneticPr fontId="41"/>
  </si>
  <si>
    <t>使用会社名</t>
  </si>
  <si>
    <t>下記の通り工事用車両を運行しますので、お届けいたします。</t>
    <phoneticPr fontId="39"/>
  </si>
  <si>
    <t>使用期間</t>
    <phoneticPr fontId="7"/>
  </si>
  <si>
    <t>年</t>
    <phoneticPr fontId="7"/>
  </si>
  <si>
    <t>月</t>
    <phoneticPr fontId="7"/>
  </si>
  <si>
    <t>日</t>
    <phoneticPr fontId="7"/>
  </si>
  <si>
    <t>所有者氏名</t>
    <phoneticPr fontId="7"/>
  </si>
  <si>
    <t>安全運転管理者氏名</t>
    <phoneticPr fontId="7"/>
  </si>
  <si>
    <t>車両</t>
    <phoneticPr fontId="7"/>
  </si>
  <si>
    <t>型式</t>
    <phoneticPr fontId="7"/>
  </si>
  <si>
    <t>車両番号</t>
    <phoneticPr fontId="7"/>
  </si>
  <si>
    <t>車検期間</t>
    <phoneticPr fontId="7"/>
  </si>
  <si>
    <t>運転手</t>
    <phoneticPr fontId="7"/>
  </si>
  <si>
    <t>氏名</t>
    <phoneticPr fontId="7"/>
  </si>
  <si>
    <t>生年月日</t>
    <phoneticPr fontId="7"/>
  </si>
  <si>
    <t>住所</t>
    <phoneticPr fontId="7"/>
  </si>
  <si>
    <t>免許の種類</t>
    <phoneticPr fontId="7"/>
  </si>
  <si>
    <t>免許番号</t>
    <phoneticPr fontId="7"/>
  </si>
  <si>
    <t>自賠責</t>
    <phoneticPr fontId="7"/>
  </si>
  <si>
    <t>保険会社名</t>
    <phoneticPr fontId="7"/>
  </si>
  <si>
    <t>証券番号</t>
    <phoneticPr fontId="7"/>
  </si>
  <si>
    <t>号</t>
    <phoneticPr fontId="7"/>
  </si>
  <si>
    <t>保険期間</t>
    <phoneticPr fontId="7"/>
  </si>
  <si>
    <t>任意保険</t>
    <phoneticPr fontId="7"/>
  </si>
  <si>
    <t>対人</t>
    <phoneticPr fontId="7"/>
  </si>
  <si>
    <t>万円</t>
    <phoneticPr fontId="7"/>
  </si>
  <si>
    <t>対物</t>
    <phoneticPr fontId="7"/>
  </si>
  <si>
    <t>搭乗者</t>
    <phoneticPr fontId="7"/>
  </si>
  <si>
    <t>月</t>
  </si>
  <si>
    <t>運行径路</t>
    <phoneticPr fontId="7"/>
  </si>
  <si>
    <t>自</t>
    <phoneticPr fontId="7"/>
  </si>
  <si>
    <t>～経由</t>
    <phoneticPr fontId="7"/>
  </si>
  <si>
    <t>～至</t>
    <phoneticPr fontId="7"/>
  </si>
  <si>
    <t>現場</t>
    <rPh sb="0" eb="2">
      <t>ゲンバ</t>
    </rPh>
    <phoneticPr fontId="38"/>
  </si>
  <si>
    <t>（注）</t>
  </si>
  <si>
    <t>1. この届出書は車両1台ごとに提出すること。</t>
    <phoneticPr fontId="7"/>
  </si>
  <si>
    <t>2. この届出書に「任意保険」の証書（写）を添付し提出すること。</t>
    <phoneticPr fontId="7"/>
  </si>
  <si>
    <t>3. 運転者が変った場合はその都度届出ること。（運転者名欄の修正）</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</si>
</sst>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quot;¥&quot;\-#,##0"/>
    <numFmt numFmtId="6" formatCode="&quot;¥&quot;#,##0;[Red]&quot;¥&quot;\-#,##0"/>
    <numFmt numFmtId="176" formatCode="[$-411]ge\.m\.d;@"/>
    <numFmt numFmtId="177" formatCode="0_ "/>
    <numFmt numFmtId="178" formatCode="[$-411]ggge&quot;年&quot;m&quot;月&quot;d&quot;日&quot;;@"/>
    <numFmt numFmtId="179" formatCode="&quot;第&quot;######&quot;号&quot;"/>
    <numFmt numFmtId="180" formatCode="&quot;第 &quot;######&quot; 号&quot;"/>
    <numFmt numFmtId="181" formatCode="[$-411]ggge&quot;年&quot;\ m&quot;月　&quot;d&quot;日&quot;;@"/>
    <numFmt numFmtId="182" formatCode="yyyy&quot;年&quot;m&quot;月&quot;d&quot;日&quot;;@"/>
    <numFmt numFmtId="183" formatCode="0_);[Red]\(0\)"/>
    <numFmt numFmtId="184" formatCode="yyyy/m/d;@"/>
    <numFmt numFmtId="185" formatCode="[$-F800]dddd\,\ mmmm\ dd\,\ yyyy"/>
    <numFmt numFmtId="186" formatCode="0_ ;[Red]\-0\ "/>
    <numFmt numFmtId="187" formatCode="0000"/>
    <numFmt numFmtId="188" formatCode="&quot;(&quot;yyyy&quot;年&quot;m&quot;月&quot;d&quot;日)&quot;"/>
    <numFmt numFmtId="189" formatCode="&quot; ～ &quot;yyyy&quot;年&quot;m&quot;月&quot;d&quot;日&quot;"/>
    <numFmt numFmtId="190" formatCode="#,##0_ "/>
    <numFmt numFmtId="191" formatCode="[$]ggge&quot;年&quot;m&quot;月&quot;d&quot;日&quot;;@" x16r2:formatCode16="[$-ja-JP-x-gannen]ggge&quot;年&quot;m&quot;月&quot;d&quot;日&quot;;@"/>
    <numFmt numFmtId="192" formatCode="&quot;（&quot;######&quot;）&quot;"/>
  </numFmts>
  <fonts count="165">
    <font>
      <sz val="11"/>
      <color theme="1"/>
      <name val="ＭＳ Ｐゴシック"/>
      <family val="3"/>
      <charset val="128"/>
      <scheme val="minor"/>
    </font>
    <font>
      <sz val="11"/>
      <color theme="1"/>
      <name val="Meiryo UI"/>
      <family val="2"/>
      <charset val="128"/>
    </font>
    <font>
      <sz val="11"/>
      <color theme="1"/>
      <name val="Meiryo UI"/>
      <family val="2"/>
      <charset val="128"/>
    </font>
    <font>
      <sz val="11"/>
      <color theme="1"/>
      <name val="Meiryo UI"/>
      <family val="2"/>
      <charset val="128"/>
    </font>
    <font>
      <sz val="11"/>
      <color theme="1"/>
      <name val="Meiryo UI"/>
      <family val="2"/>
      <charset val="128"/>
    </font>
    <font>
      <sz val="11"/>
      <color theme="1"/>
      <name val="Meiryo UI"/>
      <family val="2"/>
      <charset val="128"/>
    </font>
    <font>
      <sz val="11"/>
      <color theme="1"/>
      <name val="Meiryo UI"/>
      <family val="2"/>
      <charset val="128"/>
    </font>
    <font>
      <sz val="6"/>
      <name val="ＭＳ Ｐゴシック"/>
      <family val="3"/>
      <charset val="128"/>
    </font>
    <font>
      <sz val="6"/>
      <name val="ＭＳ Ｐゴシック"/>
      <family val="3"/>
      <charset val="128"/>
    </font>
    <font>
      <sz val="10.5"/>
      <name val="ＭＳ Ｐゴシック"/>
      <family val="3"/>
      <charset val="128"/>
    </font>
    <font>
      <sz val="11"/>
      <name val="ＭＳ Ｐゴシック"/>
      <family val="3"/>
      <charset val="128"/>
    </font>
    <font>
      <sz val="9"/>
      <name val="ＭＳ Ｐゴシック"/>
      <family val="3"/>
      <charset val="128"/>
    </font>
    <font>
      <sz val="11"/>
      <name val="ＭＳ 明朝"/>
      <family val="1"/>
      <charset val="128"/>
    </font>
    <font>
      <sz val="11"/>
      <name val="ＭＳ Ｐ明朝"/>
      <family val="1"/>
      <charset val="128"/>
    </font>
    <font>
      <sz val="10"/>
      <name val="ＭＳ 明朝"/>
      <family val="1"/>
      <charset val="128"/>
    </font>
    <font>
      <sz val="10"/>
      <name val="ＭＳ Ｐ明朝"/>
      <family val="1"/>
      <charset val="128"/>
    </font>
    <font>
      <sz val="9"/>
      <name val="ＭＳ Ｐ明朝"/>
      <family val="1"/>
      <charset val="128"/>
    </font>
    <font>
      <sz val="8"/>
      <name val="ＭＳ Ｐ明朝"/>
      <family val="1"/>
      <charset val="128"/>
    </font>
    <font>
      <sz val="9"/>
      <name val="ＭＳ 明朝"/>
      <family val="1"/>
      <charset val="128"/>
    </font>
    <font>
      <sz val="10.5"/>
      <name val="ＭＳ Ｐ明朝"/>
      <family val="1"/>
      <charset val="128"/>
    </font>
    <font>
      <b/>
      <sz val="14"/>
      <name val="ＭＳ Ｐ明朝"/>
      <family val="1"/>
      <charset val="128"/>
    </font>
    <font>
      <b/>
      <sz val="12"/>
      <name val="ＭＳ Ｐ明朝"/>
      <family val="1"/>
      <charset val="128"/>
    </font>
    <font>
      <b/>
      <sz val="11"/>
      <name val="ＭＳ Ｐ明朝"/>
      <family val="1"/>
      <charset val="128"/>
    </font>
    <font>
      <b/>
      <sz val="16"/>
      <name val="ＭＳ 明朝"/>
      <family val="1"/>
      <charset val="128"/>
    </font>
    <font>
      <sz val="8.5"/>
      <name val="ＭＳ Ｐ明朝"/>
      <family val="1"/>
      <charset val="128"/>
    </font>
    <font>
      <sz val="8.5"/>
      <name val="ＭＳ 明朝"/>
      <family val="1"/>
      <charset val="128"/>
    </font>
    <font>
      <sz val="18"/>
      <name val="ＭＳ Ｐ明朝"/>
      <family val="1"/>
      <charset val="128"/>
    </font>
    <font>
      <sz val="11"/>
      <color indexed="8"/>
      <name val="ＭＳ Ｐゴシック"/>
      <family val="3"/>
      <charset val="128"/>
    </font>
    <font>
      <sz val="7.5"/>
      <name val="ＭＳ Ｐ明朝"/>
      <family val="1"/>
      <charset val="128"/>
    </font>
    <font>
      <sz val="7.5"/>
      <name val="ＭＳ 明朝"/>
      <family val="1"/>
      <charset val="128"/>
    </font>
    <font>
      <sz val="7.5"/>
      <name val="ＭＳ Ｐゴシック"/>
      <family val="3"/>
      <charset val="128"/>
    </font>
    <font>
      <sz val="10.5"/>
      <name val="ＭＳ 明朝"/>
      <family val="1"/>
      <charset val="128"/>
    </font>
    <font>
      <b/>
      <sz val="20"/>
      <name val="ＭＳ 明朝"/>
      <family val="1"/>
      <charset val="128"/>
    </font>
    <font>
      <sz val="6"/>
      <name val="ＭＳ Ｐ明朝"/>
      <family val="1"/>
      <charset val="128"/>
    </font>
    <font>
      <u/>
      <sz val="11"/>
      <color indexed="12"/>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5"/>
      <color theme="1"/>
      <name val="ＭＳ Ｐゴシック"/>
      <family val="2"/>
      <charset val="128"/>
    </font>
    <font>
      <sz val="6"/>
      <name val="ＭＳ Ｐゴシック"/>
      <family val="3"/>
      <charset val="128"/>
      <scheme val="minor"/>
    </font>
    <font>
      <sz val="6"/>
      <name val="ＭＳ Ｐゴシック"/>
      <family val="2"/>
      <charset val="128"/>
    </font>
    <font>
      <sz val="10.5"/>
      <color rgb="FF9C0006"/>
      <name val="ＭＳ Ｐゴシック"/>
      <family val="2"/>
      <charset val="128"/>
    </font>
    <font>
      <sz val="6"/>
      <name val="ＭＳ Ｐゴシック"/>
      <family val="2"/>
      <charset val="128"/>
      <scheme val="minor"/>
    </font>
    <font>
      <b/>
      <sz val="20"/>
      <name val="ＭＳ Ｐ明朝"/>
      <family val="1"/>
      <charset val="128"/>
    </font>
    <font>
      <b/>
      <sz val="10.5"/>
      <name val="ＭＳ Ｐゴシック"/>
      <family val="3"/>
      <charset val="128"/>
    </font>
    <font>
      <sz val="9.5"/>
      <name val="ＭＳ 明朝"/>
      <family val="1"/>
      <charset val="128"/>
    </font>
    <font>
      <sz val="9.5"/>
      <name val="ＭＳ Ｐ明朝"/>
      <family val="1"/>
      <charset val="128"/>
    </font>
    <font>
      <sz val="14"/>
      <name val="ＭＳ Ｐ明朝"/>
      <family val="1"/>
      <charset val="128"/>
    </font>
    <font>
      <sz val="9"/>
      <color theme="1"/>
      <name val="ＭＳ Ｐゴシック"/>
      <family val="2"/>
      <charset val="128"/>
    </font>
    <font>
      <sz val="11"/>
      <color theme="1"/>
      <name val="ＭＳ Ｐゴシック"/>
      <family val="2"/>
      <charset val="128"/>
      <scheme val="minor"/>
    </font>
    <font>
      <sz val="9"/>
      <color rgb="FF0070C0"/>
      <name val="ＭＳ Ｐ明朝"/>
      <family val="1"/>
      <charset val="128"/>
    </font>
    <font>
      <sz val="12"/>
      <name val="ＭＳ Ｐ明朝"/>
      <family val="1"/>
      <charset val="128"/>
    </font>
    <font>
      <b/>
      <sz val="16"/>
      <name val="ＭＳ Ｐ明朝"/>
      <family val="1"/>
      <charset val="128"/>
    </font>
    <font>
      <sz val="10"/>
      <color theme="1"/>
      <name val="ＭＳ Ｐゴシック"/>
      <family val="2"/>
      <charset val="128"/>
    </font>
    <font>
      <sz val="10"/>
      <color theme="1"/>
      <name val="ＭＳ Ｐ明朝"/>
      <family val="1"/>
      <charset val="128"/>
    </font>
    <font>
      <sz val="8.5"/>
      <color theme="1"/>
      <name val="ＭＳ Ｐ明朝"/>
      <family val="1"/>
      <charset val="128"/>
    </font>
    <font>
      <sz val="14"/>
      <color theme="1"/>
      <name val="ＭＳ Ｐ明朝"/>
      <family val="1"/>
      <charset val="128"/>
    </font>
    <font>
      <sz val="9"/>
      <color rgb="FFFF0000"/>
      <name val="ＭＳ Ｐ明朝"/>
      <family val="1"/>
      <charset val="128"/>
    </font>
    <font>
      <sz val="9"/>
      <color theme="1"/>
      <name val="ＭＳ Ｐ明朝"/>
      <family val="1"/>
      <charset val="128"/>
    </font>
    <font>
      <b/>
      <sz val="9"/>
      <color theme="1"/>
      <name val="ＭＳ Ｐ明朝"/>
      <family val="1"/>
      <charset val="128"/>
    </font>
    <font>
      <b/>
      <sz val="9"/>
      <name val="ＭＳ Ｐ明朝"/>
      <family val="1"/>
      <charset val="128"/>
    </font>
    <font>
      <sz val="11"/>
      <color theme="1"/>
      <name val="ＭＳ Ｐ明朝"/>
      <family val="1"/>
      <charset val="128"/>
    </font>
    <font>
      <sz val="10.5"/>
      <color theme="1"/>
      <name val="ＭＳ Ｐ明朝"/>
      <family val="1"/>
      <charset val="128"/>
    </font>
    <font>
      <sz val="8"/>
      <color rgb="FFFF0000"/>
      <name val="ＭＳ Ｐ明朝"/>
      <family val="1"/>
      <charset val="128"/>
    </font>
    <font>
      <sz val="10.5"/>
      <color rgb="FFFF0000"/>
      <name val="Meiryo UI"/>
      <family val="3"/>
      <charset val="128"/>
    </font>
    <font>
      <sz val="10.5"/>
      <color theme="1"/>
      <name val="Meiryo UI"/>
      <family val="3"/>
      <charset val="128"/>
    </font>
    <font>
      <b/>
      <sz val="10"/>
      <color rgb="FF190DB9"/>
      <name val="Meiryo UI"/>
      <family val="3"/>
      <charset val="128"/>
    </font>
    <font>
      <sz val="10"/>
      <color rgb="FFFF0000"/>
      <name val="Meiryo UI"/>
      <family val="3"/>
      <charset val="128"/>
    </font>
    <font>
      <sz val="10"/>
      <color rgb="FF190DB9"/>
      <name val="Meiryo UI"/>
      <family val="3"/>
      <charset val="128"/>
    </font>
    <font>
      <sz val="10"/>
      <name val="Meiryo UI"/>
      <family val="3"/>
      <charset val="128"/>
    </font>
    <font>
      <sz val="10.5"/>
      <color rgb="FF0070C0"/>
      <name val="Meiryo UI"/>
      <family val="3"/>
      <charset val="128"/>
    </font>
    <font>
      <sz val="10.5"/>
      <color theme="9" tint="-0.249977111117893"/>
      <name val="Meiryo UI"/>
      <family val="3"/>
      <charset val="128"/>
    </font>
    <font>
      <sz val="10.5"/>
      <color theme="5" tint="-0.499984740745262"/>
      <name val="Meiryo UI"/>
      <family val="3"/>
      <charset val="128"/>
    </font>
    <font>
      <sz val="10.5"/>
      <name val="Meiryo UI"/>
      <family val="3"/>
      <charset val="128"/>
    </font>
    <font>
      <sz val="10"/>
      <color rgb="FF0070C0"/>
      <name val="Meiryo UI"/>
      <family val="3"/>
      <charset val="128"/>
    </font>
    <font>
      <sz val="10"/>
      <color theme="9" tint="-0.249977111117893"/>
      <name val="Meiryo UI"/>
      <family val="3"/>
      <charset val="128"/>
    </font>
    <font>
      <sz val="10"/>
      <color theme="1"/>
      <name val="Meiryo UI"/>
      <family val="3"/>
      <charset val="128"/>
    </font>
    <font>
      <sz val="9"/>
      <color rgb="FFFF0000"/>
      <name val="Meiryo UI"/>
      <family val="3"/>
      <charset val="128"/>
    </font>
    <font>
      <sz val="10"/>
      <color indexed="81"/>
      <name val="Meiryo UI"/>
      <family val="3"/>
      <charset val="128"/>
    </font>
    <font>
      <sz val="11"/>
      <color theme="1"/>
      <name val="Meiryo UI"/>
      <family val="3"/>
      <charset val="128"/>
    </font>
    <font>
      <sz val="14"/>
      <color theme="1"/>
      <name val="Meiryo UI"/>
      <family val="3"/>
      <charset val="128"/>
    </font>
    <font>
      <sz val="11"/>
      <name val="Meiryo UI"/>
      <family val="3"/>
      <charset val="128"/>
    </font>
    <font>
      <sz val="9"/>
      <name val="Meiryo UI"/>
      <family val="3"/>
      <charset val="128"/>
    </font>
    <font>
      <sz val="8"/>
      <name val="Meiryo UI"/>
      <family val="3"/>
      <charset val="128"/>
    </font>
    <font>
      <sz val="12"/>
      <color theme="1"/>
      <name val="ＭＳ Ｐ明朝"/>
      <family val="1"/>
      <charset val="128"/>
    </font>
    <font>
      <sz val="8"/>
      <color theme="1"/>
      <name val="ＭＳ Ｐ明朝"/>
      <family val="1"/>
      <charset val="128"/>
    </font>
    <font>
      <sz val="9"/>
      <color indexed="81"/>
      <name val="MS P ゴシック"/>
      <family val="3"/>
      <charset val="128"/>
    </font>
    <font>
      <b/>
      <sz val="10.5"/>
      <color rgb="FFFF0000"/>
      <name val="Meiryo UI"/>
      <family val="3"/>
      <charset val="128"/>
    </font>
    <font>
      <sz val="10.5"/>
      <color theme="0"/>
      <name val="Meiryo UI"/>
      <family val="3"/>
      <charset val="128"/>
    </font>
    <font>
      <sz val="6"/>
      <name val="Meiryo UI"/>
      <family val="2"/>
      <charset val="128"/>
    </font>
    <font>
      <u/>
      <sz val="11"/>
      <color theme="10"/>
      <name val="Meiryo UI"/>
      <family val="2"/>
      <charset val="128"/>
    </font>
    <font>
      <sz val="8"/>
      <color rgb="FF0070C0"/>
      <name val="ＭＳ Ｐ明朝"/>
      <family val="1"/>
      <charset val="128"/>
    </font>
    <font>
      <sz val="10.5"/>
      <color rgb="FFC00000"/>
      <name val="Meiryo UI"/>
      <family val="3"/>
      <charset val="128"/>
    </font>
    <font>
      <sz val="10"/>
      <color rgb="FFC00000"/>
      <name val="Meiryo UI"/>
      <family val="3"/>
      <charset val="128"/>
    </font>
    <font>
      <sz val="10.5"/>
      <name val="ＭＳ ゴシック"/>
      <family val="3"/>
      <charset val="128"/>
    </font>
    <font>
      <b/>
      <sz val="22"/>
      <color theme="1"/>
      <name val="ＭＳ 明朝"/>
      <family val="1"/>
      <charset val="128"/>
    </font>
    <font>
      <b/>
      <sz val="16"/>
      <color theme="1"/>
      <name val="ＭＳ 明朝"/>
      <family val="1"/>
      <charset val="128"/>
    </font>
    <font>
      <b/>
      <sz val="20"/>
      <color theme="1"/>
      <name val="ＭＳ 明朝"/>
      <family val="1"/>
      <charset val="128"/>
    </font>
    <font>
      <sz val="11"/>
      <color rgb="FFC00000"/>
      <name val="Meiryo UI"/>
      <family val="3"/>
      <charset val="128"/>
    </font>
    <font>
      <sz val="9"/>
      <color rgb="FF0070C0"/>
      <name val="Meiryo UI"/>
      <family val="3"/>
      <charset val="128"/>
    </font>
    <font>
      <sz val="11"/>
      <color rgb="FF0070C0"/>
      <name val="Meiryo UI"/>
      <family val="3"/>
      <charset val="128"/>
    </font>
    <font>
      <sz val="9"/>
      <color theme="1"/>
      <name val="ＭＳ 明朝"/>
      <family val="1"/>
      <charset val="128"/>
    </font>
    <font>
      <sz val="10"/>
      <color theme="1"/>
      <name val="ＭＳ 明朝"/>
      <family val="1"/>
      <charset val="128"/>
    </font>
    <font>
      <b/>
      <sz val="18"/>
      <color theme="1"/>
      <name val="ＭＳ 明朝"/>
      <family val="1"/>
      <charset val="128"/>
    </font>
    <font>
      <sz val="11"/>
      <color theme="1"/>
      <name val="ＭＳ 明朝"/>
      <family val="1"/>
      <charset val="128"/>
    </font>
    <font>
      <sz val="10.5"/>
      <color theme="1"/>
      <name val="ＭＳ 明朝"/>
      <family val="1"/>
      <charset val="128"/>
    </font>
    <font>
      <b/>
      <sz val="18"/>
      <color theme="1"/>
      <name val="ＭＳ Ｐ明朝"/>
      <family val="1"/>
      <charset val="128"/>
    </font>
    <font>
      <sz val="68"/>
      <name val="ＭＳ Ｐ明朝"/>
      <family val="1"/>
      <charset val="128"/>
    </font>
    <font>
      <b/>
      <sz val="18"/>
      <name val="ＭＳ Ｐ明朝"/>
      <family val="1"/>
      <charset val="128"/>
    </font>
    <font>
      <sz val="10.5"/>
      <color indexed="8"/>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0"/>
      <name val="ＭＳ Ｐ明朝"/>
      <family val="1"/>
      <charset val="128"/>
    </font>
    <font>
      <sz val="8"/>
      <color theme="0" tint="-0.499984740745262"/>
      <name val="ＭＳ Ｐ明朝"/>
      <family val="1"/>
      <charset val="128"/>
    </font>
    <font>
      <sz val="18"/>
      <color theme="1"/>
      <name val="ＭＳ Ｐゴシック"/>
      <family val="3"/>
      <charset val="128"/>
      <scheme val="minor"/>
    </font>
    <font>
      <b/>
      <sz val="12"/>
      <color theme="0"/>
      <name val="Meiryo UI"/>
      <family val="3"/>
      <charset val="128"/>
    </font>
    <font>
      <b/>
      <sz val="11"/>
      <name val="Meiryo UI"/>
      <family val="3"/>
      <charset val="128"/>
    </font>
    <font>
      <b/>
      <sz val="14"/>
      <name val="Meiryo UI"/>
      <family val="3"/>
      <charset val="128"/>
    </font>
    <font>
      <b/>
      <sz val="10"/>
      <name val="Meiryo UI"/>
      <family val="3"/>
      <charset val="128"/>
    </font>
    <font>
      <b/>
      <sz val="10.5"/>
      <name val="Meiryo UI"/>
      <family val="3"/>
      <charset val="128"/>
    </font>
    <font>
      <sz val="11"/>
      <color rgb="FF002060"/>
      <name val="Meiryo UI"/>
      <family val="3"/>
      <charset val="128"/>
    </font>
    <font>
      <sz val="16"/>
      <color theme="1"/>
      <name val="Meiryo UI"/>
      <family val="3"/>
      <charset val="128"/>
    </font>
    <font>
      <b/>
      <sz val="11"/>
      <color theme="1"/>
      <name val="ＭＳ Ｐ明朝"/>
      <family val="1"/>
      <charset val="128"/>
    </font>
    <font>
      <b/>
      <sz val="11"/>
      <color theme="0"/>
      <name val="Meiryo UI"/>
      <family val="3"/>
      <charset val="128"/>
    </font>
    <font>
      <sz val="11"/>
      <color rgb="FFFF0000"/>
      <name val="Meiryo UI"/>
      <family val="3"/>
      <charset val="128"/>
    </font>
    <font>
      <sz val="11"/>
      <color rgb="FF0070C0"/>
      <name val="ＭＳ Ｐ明朝"/>
      <family val="1"/>
      <charset val="128"/>
    </font>
    <font>
      <sz val="9"/>
      <color theme="1"/>
      <name val="Meiryo UI"/>
      <family val="3"/>
      <charset val="128"/>
    </font>
    <font>
      <b/>
      <sz val="9"/>
      <color indexed="81"/>
      <name val="MS P ゴシック"/>
      <family val="3"/>
      <charset val="128"/>
    </font>
    <font>
      <b/>
      <sz val="12"/>
      <color indexed="81"/>
      <name val="Meiryo UI"/>
      <family val="3"/>
      <charset val="128"/>
    </font>
    <font>
      <b/>
      <sz val="11"/>
      <color rgb="FF0070C0"/>
      <name val="ＭＳ Ｐゴシック"/>
      <family val="3"/>
      <charset val="128"/>
      <scheme val="minor"/>
    </font>
    <font>
      <b/>
      <sz val="11"/>
      <color rgb="FF0070C0"/>
      <name val="ＭＳ Ｐゴシック"/>
      <family val="3"/>
      <charset val="128"/>
    </font>
    <font>
      <b/>
      <sz val="14"/>
      <color rgb="FF0070C0"/>
      <name val="ＭＳ Ｐゴシック"/>
      <family val="3"/>
      <charset val="128"/>
    </font>
    <font>
      <sz val="9"/>
      <color rgb="FFC00000"/>
      <name val="Meiryo UI"/>
      <family val="3"/>
      <charset val="128"/>
    </font>
    <font>
      <b/>
      <sz val="12"/>
      <color rgb="FFFF0000"/>
      <name val="Meiryo UI"/>
      <family val="3"/>
      <charset val="128"/>
    </font>
    <font>
      <b/>
      <sz val="11"/>
      <color rgb="FF0070C0"/>
      <name val="Meiryo UI"/>
      <family val="3"/>
      <charset val="128"/>
    </font>
    <font>
      <b/>
      <sz val="14"/>
      <color rgb="FF0070C0"/>
      <name val="ＭＳ Ｐゴシック"/>
      <family val="3"/>
      <charset val="128"/>
      <scheme val="minor"/>
    </font>
    <font>
      <sz val="18"/>
      <color theme="1"/>
      <name val="Meiryo UI"/>
      <family val="3"/>
      <charset val="128"/>
    </font>
    <font>
      <u/>
      <sz val="10"/>
      <color theme="1"/>
      <name val="Meiryo UI"/>
      <family val="3"/>
      <charset val="128"/>
    </font>
    <font>
      <u/>
      <sz val="10"/>
      <name val="Meiryo UI"/>
      <family val="3"/>
      <charset val="128"/>
    </font>
    <font>
      <sz val="12"/>
      <color rgb="FF0070C0"/>
      <name val="Meiryo UI"/>
      <family val="3"/>
      <charset val="128"/>
    </font>
    <font>
      <b/>
      <sz val="14"/>
      <color rgb="FF0070C0"/>
      <name val="Meiryo UI"/>
      <family val="3"/>
      <charset val="128"/>
    </font>
    <font>
      <b/>
      <sz val="12"/>
      <name val="Meiryo UI"/>
      <family val="3"/>
      <charset val="128"/>
    </font>
    <font>
      <sz val="12"/>
      <color theme="1"/>
      <name val="ＭＳ Ｐゴシック"/>
      <family val="2"/>
      <charset val="128"/>
    </font>
    <font>
      <sz val="12"/>
      <color rgb="FFFF0000"/>
      <name val="Meiryo UI"/>
      <family val="3"/>
      <charset val="128"/>
    </font>
    <font>
      <b/>
      <sz val="10.5"/>
      <color rgb="FF0070C0"/>
      <name val="Meiryo UI"/>
      <family val="3"/>
      <charset val="128"/>
    </font>
    <font>
      <u/>
      <sz val="10"/>
      <color rgb="FFFF0000"/>
      <name val="Meiryo UI"/>
      <family val="3"/>
      <charset val="128"/>
    </font>
    <font>
      <u/>
      <sz val="10.5"/>
      <color rgb="FFFF0000"/>
      <name val="Meiryo UI"/>
      <family val="3"/>
      <charset val="128"/>
    </font>
    <font>
      <sz val="12"/>
      <color theme="1"/>
      <name val="Meiryo UI"/>
      <family val="3"/>
      <charset val="128"/>
    </font>
    <font>
      <sz val="12"/>
      <name val="Meiryo UI"/>
      <family val="3"/>
      <charset val="128"/>
    </font>
    <font>
      <b/>
      <sz val="10"/>
      <color theme="1"/>
      <name val="Meiryo UI"/>
      <family val="3"/>
      <charset val="128"/>
    </font>
    <font>
      <b/>
      <sz val="11"/>
      <color theme="1"/>
      <name val="Meiryo UI"/>
      <family val="3"/>
      <charset val="128"/>
    </font>
    <font>
      <u/>
      <sz val="8"/>
      <color rgb="FF0070C0"/>
      <name val="Meiryo UI"/>
      <family val="3"/>
      <charset val="128"/>
    </font>
    <font>
      <u/>
      <sz val="10"/>
      <color rgb="FF0070C0"/>
      <name val="Meiryo UI"/>
      <family val="3"/>
      <charset val="128"/>
    </font>
    <font>
      <b/>
      <sz val="11"/>
      <color theme="9" tint="-0.249977111117893"/>
      <name val="Meiryo UI"/>
      <family val="3"/>
      <charset val="128"/>
    </font>
    <font>
      <b/>
      <sz val="10"/>
      <color rgb="FFFF0000"/>
      <name val="Meiryo UI"/>
      <family val="3"/>
      <charset val="128"/>
    </font>
    <font>
      <u/>
      <sz val="8"/>
      <name val="Meiryo UI"/>
      <family val="3"/>
      <charset val="128"/>
    </font>
    <font>
      <u/>
      <sz val="10"/>
      <color theme="9" tint="-0.249977111117893"/>
      <name val="Meiryo UI"/>
      <family val="3"/>
      <charset val="128"/>
    </font>
    <font>
      <b/>
      <sz val="10"/>
      <color theme="0"/>
      <name val="Meiryo UI"/>
      <family val="3"/>
      <charset val="128"/>
    </font>
    <font>
      <sz val="6"/>
      <color theme="1"/>
      <name val="Meiryo UI"/>
      <family val="3"/>
      <charset val="128"/>
    </font>
    <font>
      <sz val="10"/>
      <color theme="0"/>
      <name val="Meiryo UI"/>
      <family val="3"/>
      <charset val="128"/>
    </font>
    <font>
      <sz val="13"/>
      <color theme="1"/>
      <name val="ＭＳ 明朝"/>
      <family val="1"/>
      <charset val="128"/>
    </font>
    <font>
      <sz val="14"/>
      <color rgb="FF0070C0"/>
      <name val="Meiryo UI"/>
      <family val="3"/>
      <charset val="128"/>
    </font>
    <font>
      <sz val="14"/>
      <name val="Meiryo UI"/>
      <family val="3"/>
      <charset val="128"/>
    </font>
    <font>
      <b/>
      <sz val="12"/>
      <color rgb="FF0070C0"/>
      <name val="Meiryo UI"/>
      <family val="3"/>
      <charset val="128"/>
    </font>
    <font>
      <sz val="9.5"/>
      <color rgb="FF0070C0"/>
      <name val="Meiryo UI"/>
      <family val="3"/>
      <charset val="128"/>
    </font>
  </fonts>
  <fills count="1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00B050"/>
        <bgColor indexed="64"/>
      </patternFill>
    </fill>
    <fill>
      <patternFill patternType="solid">
        <fgColor rgb="FFFFFF00"/>
        <bgColor indexed="64"/>
      </patternFill>
    </fill>
    <fill>
      <patternFill patternType="solid">
        <fgColor rgb="FFFFFF99"/>
        <bgColor indexed="64"/>
      </patternFill>
    </fill>
    <fill>
      <patternFill patternType="solid">
        <fgColor rgb="FFCCFFFF"/>
        <bgColor indexed="64"/>
      </patternFill>
    </fill>
    <fill>
      <patternFill patternType="solid">
        <fgColor rgb="FFCCECFF"/>
        <bgColor indexed="64"/>
      </patternFill>
    </fill>
    <fill>
      <patternFill patternType="solid">
        <fgColor rgb="FFE1FFE1"/>
        <bgColor indexed="64"/>
      </patternFill>
    </fill>
    <fill>
      <patternFill patternType="gray125">
        <fgColor theme="4" tint="0.79998168889431442"/>
        <bgColor rgb="FFE1FFE1"/>
      </patternFill>
    </fill>
    <fill>
      <patternFill patternType="solid">
        <fgColor rgb="FFFFFFCC"/>
        <bgColor indexed="64"/>
      </patternFill>
    </fill>
    <fill>
      <patternFill patternType="solid">
        <fgColor theme="7" tint="0.79998168889431442"/>
        <bgColor indexed="64"/>
      </patternFill>
    </fill>
    <fill>
      <patternFill patternType="solid">
        <fgColor rgb="FF008E40"/>
        <bgColor indexed="64"/>
      </patternFill>
    </fill>
  </fills>
  <borders count="131">
    <border>
      <left/>
      <right/>
      <top/>
      <bottom/>
      <diagonal/>
    </border>
    <border>
      <left/>
      <right/>
      <top/>
      <bottom style="thin">
        <color indexed="64"/>
      </bottom>
      <diagonal/>
    </border>
    <border>
      <left style="hair">
        <color indexed="64"/>
      </left>
      <right style="thin">
        <color indexed="64"/>
      </right>
      <top/>
      <bottom style="hair">
        <color indexed="64"/>
      </bottom>
      <diagonal/>
    </border>
    <border>
      <left style="thin">
        <color indexed="64"/>
      </left>
      <right/>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style="thin">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indexed="64"/>
      </left>
      <right/>
      <top style="medium">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thin">
        <color auto="1"/>
      </top>
      <bottom style="hair">
        <color auto="1"/>
      </bottom>
      <diagonal/>
    </border>
    <border>
      <left style="thin">
        <color indexed="64"/>
      </left>
      <right style="hair">
        <color indexed="64"/>
      </right>
      <top style="thin">
        <color indexed="64"/>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style="thin">
        <color indexed="64"/>
      </right>
      <top style="hair">
        <color auto="1"/>
      </top>
      <bottom style="thin">
        <color indexed="64"/>
      </bottom>
      <diagonal/>
    </border>
    <border>
      <left style="thin">
        <color indexed="64"/>
      </left>
      <right style="thin">
        <color indexed="64"/>
      </right>
      <top style="hair">
        <color indexed="64"/>
      </top>
      <bottom/>
      <diagonal/>
    </border>
    <border>
      <left style="thin">
        <color auto="1"/>
      </left>
      <right style="hair">
        <color auto="1"/>
      </right>
      <top/>
      <bottom style="thin">
        <color indexed="64"/>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hair">
        <color auto="1"/>
      </top>
      <bottom style="hair">
        <color auto="1"/>
      </bottom>
      <diagonal/>
    </border>
    <border>
      <left/>
      <right style="thin">
        <color indexed="64"/>
      </right>
      <top style="hair">
        <color indexed="64"/>
      </top>
      <bottom style="hair">
        <color indexed="64"/>
      </bottom>
      <diagonal/>
    </border>
    <border>
      <left style="dotted">
        <color auto="1"/>
      </left>
      <right/>
      <top/>
      <bottom/>
      <diagonal/>
    </border>
    <border>
      <left/>
      <right style="dotted">
        <color auto="1"/>
      </right>
      <top/>
      <bottom/>
      <diagonal/>
    </border>
    <border diagonalDown="1">
      <left style="hair">
        <color indexed="64"/>
      </left>
      <right style="hair">
        <color indexed="64"/>
      </right>
      <top style="thin">
        <color indexed="64"/>
      </top>
      <bottom/>
      <diagonal style="hair">
        <color indexed="64"/>
      </diagonal>
    </border>
    <border diagonalDown="1">
      <left style="hair">
        <color indexed="64"/>
      </left>
      <right style="hair">
        <color indexed="64"/>
      </right>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left style="medium">
        <color indexed="64"/>
      </left>
      <right style="thin">
        <color auto="1"/>
      </right>
      <top/>
      <bottom style="thin">
        <color auto="1"/>
      </bottom>
      <diagonal/>
    </border>
    <border>
      <left/>
      <right style="medium">
        <color indexed="64"/>
      </right>
      <top/>
      <bottom style="thin">
        <color auto="1"/>
      </bottom>
      <diagonal/>
    </border>
    <border>
      <left style="thin">
        <color indexed="64"/>
      </left>
      <right style="hair">
        <color indexed="64"/>
      </right>
      <top style="thin">
        <color indexed="64"/>
      </top>
      <bottom style="thin">
        <color indexed="64"/>
      </bottom>
      <diagonal/>
    </border>
    <border>
      <left style="hair">
        <color auto="1"/>
      </left>
      <right style="thin">
        <color auto="1"/>
      </right>
      <top style="thin">
        <color auto="1"/>
      </top>
      <bottom style="thin">
        <color auto="1"/>
      </bottom>
      <diagonal/>
    </border>
    <border>
      <left style="thin">
        <color indexed="64"/>
      </left>
      <right/>
      <top style="hair">
        <color indexed="64"/>
      </top>
      <bottom style="thin">
        <color indexed="64"/>
      </bottom>
      <diagonal/>
    </border>
    <border>
      <left style="thin">
        <color indexed="64"/>
      </left>
      <right/>
      <top style="hair">
        <color auto="1"/>
      </top>
      <bottom style="hair">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auto="1"/>
      </left>
      <right style="hair">
        <color auto="1"/>
      </right>
      <top style="hair">
        <color auto="1"/>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2">
    <xf numFmtId="0" fontId="0" fillId="0" borderId="0">
      <alignment vertical="center"/>
    </xf>
    <xf numFmtId="9" fontId="35" fillId="0" borderId="0" applyFont="0" applyFill="0" applyBorder="0" applyAlignment="0" applyProtection="0">
      <alignment vertical="center"/>
    </xf>
    <xf numFmtId="0" fontId="34" fillId="0" borderId="0" applyNumberFormat="0" applyFill="0" applyBorder="0" applyAlignment="0" applyProtection="0">
      <alignment vertical="top"/>
      <protection locked="0"/>
    </xf>
    <xf numFmtId="38" fontId="35"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6" fontId="12" fillId="0" borderId="0" applyFont="0" applyFill="0" applyBorder="0" applyAlignment="0" applyProtection="0">
      <alignment vertical="center"/>
    </xf>
    <xf numFmtId="0" fontId="10" fillId="0" borderId="0"/>
    <xf numFmtId="0" fontId="10" fillId="0" borderId="0"/>
    <xf numFmtId="0" fontId="10" fillId="0" borderId="0">
      <alignment vertical="center"/>
    </xf>
    <xf numFmtId="0" fontId="27" fillId="0" borderId="0">
      <alignment vertical="center"/>
    </xf>
    <xf numFmtId="0" fontId="12" fillId="0" borderId="0"/>
    <xf numFmtId="0" fontId="10" fillId="0" borderId="0"/>
    <xf numFmtId="0" fontId="37" fillId="0" borderId="0">
      <alignment vertical="center"/>
    </xf>
    <xf numFmtId="38" fontId="37" fillId="0" borderId="0" applyFont="0" applyFill="0" applyBorder="0" applyAlignment="0" applyProtection="0">
      <alignment vertical="center"/>
    </xf>
    <xf numFmtId="6" fontId="37" fillId="0" borderId="0" applyFont="0" applyFill="0" applyBorder="0" applyAlignment="0" applyProtection="0">
      <alignment vertical="center"/>
    </xf>
    <xf numFmtId="0" fontId="10" fillId="0" borderId="0">
      <alignment vertical="center"/>
    </xf>
    <xf numFmtId="0" fontId="48" fillId="0" borderId="0">
      <alignment vertical="center"/>
    </xf>
    <xf numFmtId="0" fontId="6" fillId="0" borderId="0">
      <alignment vertical="center"/>
    </xf>
    <xf numFmtId="0" fontId="89" fillId="0" borderId="0" applyNumberFormat="0" applyFill="0" applyBorder="0" applyAlignment="0" applyProtection="0">
      <alignment vertical="center"/>
    </xf>
    <xf numFmtId="0" fontId="5" fillId="0" borderId="0">
      <alignment vertical="center"/>
    </xf>
    <xf numFmtId="0" fontId="4" fillId="0" borderId="0">
      <alignment vertical="center"/>
    </xf>
    <xf numFmtId="6" fontId="12" fillId="0" borderId="0" applyFont="0" applyFill="0" applyBorder="0" applyAlignment="0" applyProtection="0">
      <alignment vertical="center"/>
    </xf>
    <xf numFmtId="6" fontId="37"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35" fillId="0" borderId="0">
      <alignment vertical="center"/>
    </xf>
    <xf numFmtId="0" fontId="1" fillId="0" borderId="0">
      <alignment vertical="center"/>
    </xf>
  </cellStyleXfs>
  <cellXfs count="2874">
    <xf numFmtId="0" fontId="0" fillId="0" borderId="0" xfId="0">
      <alignment vertical="center"/>
    </xf>
    <xf numFmtId="0" fontId="13" fillId="0" borderId="0" xfId="8" applyFont="1" applyProtection="1">
      <protection locked="0"/>
    </xf>
    <xf numFmtId="0" fontId="13" fillId="0" borderId="3" xfId="8" applyFont="1" applyBorder="1" applyAlignment="1" applyProtection="1">
      <alignment vertical="center"/>
      <protection locked="0"/>
    </xf>
    <xf numFmtId="0" fontId="16" fillId="0" borderId="0" xfId="8" applyFont="1" applyProtection="1">
      <protection locked="0"/>
    </xf>
    <xf numFmtId="0" fontId="15" fillId="0" borderId="0" xfId="8" applyFont="1" applyAlignment="1">
      <alignment horizontal="center" vertical="center"/>
    </xf>
    <xf numFmtId="0" fontId="16" fillId="0" borderId="0" xfId="8" applyFont="1" applyAlignment="1">
      <alignment vertical="center" wrapText="1"/>
    </xf>
    <xf numFmtId="0" fontId="19" fillId="0" borderId="0" xfId="9" applyFont="1" applyAlignment="1">
      <alignment vertical="center"/>
    </xf>
    <xf numFmtId="0" fontId="19" fillId="0" borderId="1" xfId="9" applyFont="1" applyBorder="1" applyAlignment="1">
      <alignment vertical="center"/>
    </xf>
    <xf numFmtId="0" fontId="19" fillId="0" borderId="17" xfId="9" applyFont="1" applyBorder="1" applyAlignment="1">
      <alignment horizontal="center" vertical="center"/>
    </xf>
    <xf numFmtId="0" fontId="15" fillId="0" borderId="0" xfId="9" applyFont="1" applyAlignment="1">
      <alignment vertical="center"/>
    </xf>
    <xf numFmtId="0" fontId="37" fillId="0" borderId="0" xfId="14">
      <alignment vertical="center"/>
    </xf>
    <xf numFmtId="0" fontId="16" fillId="0" borderId="0" xfId="14" applyFont="1" applyAlignment="1" applyProtection="1">
      <alignment horizontal="center" vertical="center"/>
      <protection locked="0"/>
    </xf>
    <xf numFmtId="0" fontId="19" fillId="0" borderId="73" xfId="9" applyFont="1" applyBorder="1" applyAlignment="1">
      <alignment horizontal="center" vertical="center"/>
    </xf>
    <xf numFmtId="178" fontId="19" fillId="0" borderId="73" xfId="9" applyNumberFormat="1" applyFont="1" applyBorder="1" applyAlignment="1">
      <alignment horizontal="center" vertical="center"/>
    </xf>
    <xf numFmtId="0" fontId="19" fillId="0" borderId="66" xfId="9" applyFont="1" applyBorder="1" applyAlignment="1">
      <alignment vertical="center"/>
    </xf>
    <xf numFmtId="0" fontId="19" fillId="0" borderId="72" xfId="9" applyFont="1" applyBorder="1" applyAlignment="1">
      <alignment horizontal="distributed" vertical="center" wrapText="1"/>
    </xf>
    <xf numFmtId="0" fontId="19" fillId="0" borderId="77" xfId="9" applyFont="1" applyBorder="1" applyAlignment="1">
      <alignment vertical="center"/>
    </xf>
    <xf numFmtId="0" fontId="19" fillId="0" borderId="74" xfId="9" applyFont="1" applyBorder="1" applyAlignment="1">
      <alignment horizontal="center" vertical="center"/>
    </xf>
    <xf numFmtId="49" fontId="19" fillId="0" borderId="77" xfId="9" applyNumberFormat="1" applyFont="1" applyBorder="1" applyAlignment="1">
      <alignment horizontal="center" vertical="center"/>
    </xf>
    <xf numFmtId="0" fontId="36" fillId="0" borderId="0" xfId="0" applyFont="1">
      <alignment vertical="center"/>
    </xf>
    <xf numFmtId="0" fontId="15" fillId="0" borderId="74" xfId="9" applyFont="1" applyBorder="1" applyAlignment="1">
      <alignment horizontal="center" vertical="center"/>
    </xf>
    <xf numFmtId="0" fontId="19" fillId="0" borderId="73" xfId="9" applyFont="1" applyBorder="1" applyAlignment="1">
      <alignment vertical="center"/>
    </xf>
    <xf numFmtId="0" fontId="19" fillId="0" borderId="74" xfId="9" applyFont="1" applyBorder="1" applyAlignment="1">
      <alignment vertical="center"/>
    </xf>
    <xf numFmtId="0" fontId="24" fillId="0" borderId="75" xfId="9" applyFont="1" applyBorder="1" applyAlignment="1">
      <alignment vertical="center" wrapText="1"/>
    </xf>
    <xf numFmtId="0" fontId="14" fillId="0" borderId="0" xfId="9" applyFont="1" applyAlignment="1">
      <alignment vertical="center"/>
    </xf>
    <xf numFmtId="0" fontId="13" fillId="0" borderId="87" xfId="8" applyFont="1" applyBorder="1" applyProtection="1">
      <protection locked="0"/>
    </xf>
    <xf numFmtId="0" fontId="13" fillId="0" borderId="88" xfId="8" applyFont="1" applyBorder="1" applyProtection="1">
      <protection locked="0"/>
    </xf>
    <xf numFmtId="0" fontId="13" fillId="0" borderId="24" xfId="8" applyFont="1" applyBorder="1" applyProtection="1">
      <protection locked="0"/>
    </xf>
    <xf numFmtId="0" fontId="13" fillId="0" borderId="23" xfId="8" applyFont="1" applyBorder="1" applyProtection="1">
      <protection locked="0"/>
    </xf>
    <xf numFmtId="0" fontId="13" fillId="0" borderId="25" xfId="8" applyFont="1" applyBorder="1" applyProtection="1">
      <protection locked="0"/>
    </xf>
    <xf numFmtId="0" fontId="15" fillId="0" borderId="0" xfId="8" applyFont="1" applyProtection="1">
      <protection locked="0"/>
    </xf>
    <xf numFmtId="0" fontId="19" fillId="0" borderId="21" xfId="8" applyFont="1" applyBorder="1" applyAlignment="1" applyProtection="1">
      <alignment horizontal="left"/>
      <protection locked="0"/>
    </xf>
    <xf numFmtId="0" fontId="13" fillId="0" borderId="6" xfId="8" applyFont="1" applyBorder="1" applyAlignment="1" applyProtection="1">
      <alignment vertical="center"/>
      <protection locked="0"/>
    </xf>
    <xf numFmtId="0" fontId="13" fillId="0" borderId="13" xfId="8" applyFont="1" applyBorder="1" applyAlignment="1" applyProtection="1">
      <alignment vertical="center"/>
      <protection locked="0"/>
    </xf>
    <xf numFmtId="0" fontId="13" fillId="0" borderId="14" xfId="8" applyFont="1" applyBorder="1" applyAlignment="1" applyProtection="1">
      <alignment vertical="center"/>
      <protection locked="0"/>
    </xf>
    <xf numFmtId="0" fontId="15" fillId="0" borderId="0" xfId="14" applyFont="1" applyAlignment="1" applyProtection="1">
      <alignment horizontal="center" vertical="center"/>
      <protection locked="0"/>
    </xf>
    <xf numFmtId="0" fontId="15" fillId="0" borderId="0" xfId="14" applyFont="1" applyAlignment="1" applyProtection="1">
      <alignment horizontal="right" vertical="center" indent="1"/>
      <protection locked="0"/>
    </xf>
    <xf numFmtId="0" fontId="13" fillId="0" borderId="0" xfId="14" applyFont="1" applyAlignment="1" applyProtection="1">
      <alignment horizontal="left"/>
      <protection locked="0"/>
    </xf>
    <xf numFmtId="0" fontId="62" fillId="0" borderId="10" xfId="14" applyFont="1" applyBorder="1" applyAlignment="1">
      <alignment horizontal="right" vertical="top"/>
    </xf>
    <xf numFmtId="0" fontId="16" fillId="0" borderId="0" xfId="14" applyFont="1" applyAlignment="1" applyProtection="1">
      <protection locked="0"/>
    </xf>
    <xf numFmtId="0" fontId="64" fillId="0" borderId="0" xfId="14" applyFont="1">
      <alignment vertical="center"/>
    </xf>
    <xf numFmtId="0" fontId="64" fillId="0" borderId="0" xfId="14" applyFont="1" applyAlignment="1">
      <alignment vertical="center" shrinkToFit="1"/>
    </xf>
    <xf numFmtId="186" fontId="64" fillId="0" borderId="0" xfId="14" applyNumberFormat="1" applyFont="1">
      <alignment vertical="center"/>
    </xf>
    <xf numFmtId="0" fontId="65" fillId="0" borderId="0" xfId="14" applyFont="1">
      <alignment vertical="center"/>
    </xf>
    <xf numFmtId="0" fontId="64" fillId="0" borderId="0" xfId="14" applyFont="1" applyAlignment="1">
      <alignment vertical="center" wrapText="1"/>
    </xf>
    <xf numFmtId="187" fontId="64" fillId="0" borderId="0" xfId="14" applyNumberFormat="1" applyFont="1">
      <alignment vertical="center"/>
    </xf>
    <xf numFmtId="0" fontId="67" fillId="0" borderId="0" xfId="14" applyFont="1">
      <alignment vertical="center"/>
    </xf>
    <xf numFmtId="0" fontId="69" fillId="0" borderId="0" xfId="14" applyFont="1">
      <alignment vertical="center"/>
    </xf>
    <xf numFmtId="0" fontId="70" fillId="0" borderId="0" xfId="14" applyFont="1">
      <alignment vertical="center"/>
    </xf>
    <xf numFmtId="0" fontId="70" fillId="0" borderId="0" xfId="14" applyFont="1" applyAlignment="1">
      <alignment vertical="center" shrinkToFit="1"/>
    </xf>
    <xf numFmtId="0" fontId="64" fillId="0" borderId="44" xfId="14" applyFont="1" applyBorder="1" applyAlignment="1">
      <alignment vertical="center" shrinkToFit="1"/>
    </xf>
    <xf numFmtId="0" fontId="72" fillId="0" borderId="0" xfId="14" applyFont="1" applyAlignment="1">
      <alignment horizontal="center" vertical="center"/>
    </xf>
    <xf numFmtId="0" fontId="64" fillId="0" borderId="0" xfId="14" applyFont="1" applyAlignment="1">
      <alignment horizontal="center" vertical="center"/>
    </xf>
    <xf numFmtId="0" fontId="68" fillId="2" borderId="28" xfId="14" applyFont="1" applyFill="1" applyBorder="1" applyAlignment="1">
      <alignment horizontal="center" vertical="center" wrapText="1" shrinkToFit="1"/>
    </xf>
    <xf numFmtId="0" fontId="68" fillId="6" borderId="28" xfId="14" applyFont="1" applyFill="1" applyBorder="1" applyAlignment="1">
      <alignment horizontal="center" vertical="center" shrinkToFit="1"/>
    </xf>
    <xf numFmtId="0" fontId="75" fillId="6" borderId="31" xfId="14" applyFont="1" applyFill="1" applyBorder="1" applyAlignment="1">
      <alignment horizontal="center" vertical="center" wrapText="1"/>
    </xf>
    <xf numFmtId="0" fontId="68" fillId="6" borderId="31" xfId="14" applyFont="1" applyFill="1" applyBorder="1" applyAlignment="1">
      <alignment horizontal="center" vertical="center" wrapText="1" shrinkToFit="1"/>
    </xf>
    <xf numFmtId="0" fontId="68" fillId="6" borderId="12" xfId="14" applyFont="1" applyFill="1" applyBorder="1" applyAlignment="1">
      <alignment horizontal="center" vertical="center" wrapText="1" shrinkToFit="1"/>
    </xf>
    <xf numFmtId="0" fontId="68" fillId="0" borderId="50" xfId="14" applyFont="1" applyBorder="1" applyAlignment="1">
      <alignment horizontal="center" vertical="center" shrinkToFit="1"/>
    </xf>
    <xf numFmtId="0" fontId="68" fillId="0" borderId="51" xfId="14" applyFont="1" applyBorder="1" applyAlignment="1">
      <alignment vertical="center" wrapText="1" shrinkToFit="1"/>
    </xf>
    <xf numFmtId="0" fontId="68" fillId="0" borderId="50" xfId="14" applyFont="1" applyBorder="1" applyAlignment="1">
      <alignment vertical="center" wrapText="1" shrinkToFit="1"/>
    </xf>
    <xf numFmtId="0" fontId="68" fillId="0" borderId="63" xfId="14" applyFont="1" applyBorder="1" applyAlignment="1">
      <alignment vertical="center" wrapText="1" shrinkToFit="1"/>
    </xf>
    <xf numFmtId="0" fontId="68" fillId="0" borderId="85" xfId="14" applyFont="1" applyBorder="1" applyAlignment="1">
      <alignment vertical="center" wrapText="1" shrinkToFit="1"/>
    </xf>
    <xf numFmtId="14" fontId="68" fillId="0" borderId="51" xfId="14" applyNumberFormat="1" applyFont="1" applyBorder="1" applyAlignment="1">
      <alignment horizontal="center" vertical="center" shrinkToFit="1"/>
    </xf>
    <xf numFmtId="0" fontId="68" fillId="0" borderId="51" xfId="14" applyFont="1" applyBorder="1" applyAlignment="1">
      <alignment horizontal="center" vertical="center" shrinkToFit="1"/>
    </xf>
    <xf numFmtId="0" fontId="68" fillId="2" borderId="48" xfId="14" applyFont="1" applyFill="1" applyBorder="1" applyAlignment="1">
      <alignment horizontal="center" vertical="center" wrapText="1" shrinkToFit="1"/>
    </xf>
    <xf numFmtId="0" fontId="68" fillId="2" borderId="48" xfId="14" applyFont="1" applyFill="1" applyBorder="1" applyAlignment="1">
      <alignment horizontal="center" vertical="center" shrinkToFit="1"/>
    </xf>
    <xf numFmtId="186" fontId="68" fillId="2" borderId="48" xfId="14" applyNumberFormat="1" applyFont="1" applyFill="1" applyBorder="1" applyAlignment="1">
      <alignment horizontal="center" vertical="center" wrapText="1" shrinkToFit="1"/>
    </xf>
    <xf numFmtId="0" fontId="68" fillId="2" borderId="12" xfId="14" applyFont="1" applyFill="1" applyBorder="1" applyAlignment="1">
      <alignment horizontal="center" vertical="center" wrapText="1" shrinkToFit="1"/>
    </xf>
    <xf numFmtId="0" fontId="73" fillId="2" borderId="48" xfId="14" applyFont="1" applyFill="1" applyBorder="1" applyAlignment="1">
      <alignment horizontal="center" vertical="center" shrinkToFit="1"/>
    </xf>
    <xf numFmtId="0" fontId="74" fillId="2" borderId="48" xfId="14" applyFont="1" applyFill="1" applyBorder="1" applyAlignment="1">
      <alignment horizontal="center" vertical="center" shrinkToFit="1"/>
    </xf>
    <xf numFmtId="187" fontId="74" fillId="2" borderId="48" xfId="14" applyNumberFormat="1" applyFont="1" applyFill="1" applyBorder="1" applyAlignment="1">
      <alignment horizontal="center" vertical="center" wrapText="1" shrinkToFit="1"/>
    </xf>
    <xf numFmtId="0" fontId="68" fillId="0" borderId="48" xfId="14" applyFont="1" applyBorder="1" applyAlignment="1">
      <alignment horizontal="center" vertical="center" shrinkToFit="1"/>
    </xf>
    <xf numFmtId="0" fontId="68" fillId="0" borderId="48" xfId="14" applyFont="1" applyBorder="1" applyAlignment="1">
      <alignment horizontal="center" vertical="center" wrapText="1"/>
    </xf>
    <xf numFmtId="0" fontId="68" fillId="0" borderId="28" xfId="14" applyFont="1" applyBorder="1" applyAlignment="1">
      <alignment horizontal="center" vertical="center" wrapText="1" shrinkToFit="1"/>
    </xf>
    <xf numFmtId="0" fontId="31" fillId="0" borderId="0" xfId="9" applyFont="1" applyAlignment="1">
      <alignment horizontal="right" vertical="center"/>
    </xf>
    <xf numFmtId="0" fontId="64" fillId="0" borderId="0" xfId="0" applyFont="1">
      <alignment vertical="center"/>
    </xf>
    <xf numFmtId="0" fontId="78" fillId="0" borderId="0" xfId="0" applyFont="1">
      <alignment vertical="center"/>
    </xf>
    <xf numFmtId="0" fontId="79" fillId="0" borderId="0" xfId="0" applyFont="1" applyAlignment="1">
      <alignment horizontal="center" vertical="center"/>
    </xf>
    <xf numFmtId="0" fontId="81" fillId="0" borderId="0" xfId="0" applyFont="1" applyAlignment="1">
      <alignment horizontal="distributed" vertical="center"/>
    </xf>
    <xf numFmtId="0" fontId="64" fillId="0" borderId="7" xfId="14" applyFont="1" applyBorder="1">
      <alignment vertical="center"/>
    </xf>
    <xf numFmtId="0" fontId="64" fillId="0" borderId="93" xfId="14" applyFont="1" applyBorder="1" applyAlignment="1">
      <alignment vertical="center" shrinkToFit="1"/>
    </xf>
    <xf numFmtId="0" fontId="81" fillId="0" borderId="79" xfId="0" applyFont="1" applyBorder="1" applyAlignment="1">
      <alignment horizontal="center" vertical="center" wrapText="1"/>
    </xf>
    <xf numFmtId="0" fontId="81" fillId="0" borderId="0" xfId="0" applyFont="1" applyAlignment="1">
      <alignment horizontal="center" vertical="center"/>
    </xf>
    <xf numFmtId="0" fontId="76" fillId="0" borderId="0" xfId="0" applyFont="1" applyAlignment="1">
      <alignment horizontal="right" vertical="center"/>
    </xf>
    <xf numFmtId="176" fontId="81" fillId="0" borderId="3" xfId="0" applyNumberFormat="1" applyFont="1" applyBorder="1" applyAlignment="1">
      <alignment horizontal="center" vertical="center" shrinkToFit="1"/>
    </xf>
    <xf numFmtId="0" fontId="81" fillId="0" borderId="3" xfId="0" applyFont="1" applyBorder="1" applyAlignment="1">
      <alignment horizontal="center" vertical="center" wrapText="1"/>
    </xf>
    <xf numFmtId="0" fontId="83" fillId="0" borderId="0" xfId="8" applyFont="1"/>
    <xf numFmtId="0" fontId="84" fillId="0" borderId="0" xfId="8" applyFont="1"/>
    <xf numFmtId="0" fontId="87" fillId="0" borderId="0" xfId="14" applyFont="1">
      <alignment vertical="center"/>
    </xf>
    <xf numFmtId="0" fontId="87" fillId="0" borderId="0" xfId="14" applyFont="1" applyAlignment="1">
      <alignment vertical="center" shrinkToFit="1"/>
    </xf>
    <xf numFmtId="182" fontId="19" fillId="0" borderId="0" xfId="9" applyNumberFormat="1" applyFont="1" applyAlignment="1">
      <alignment vertical="center"/>
    </xf>
    <xf numFmtId="0" fontId="78" fillId="0" borderId="0" xfId="0" applyFont="1" applyAlignment="1">
      <alignment horizontal="right" vertical="center"/>
    </xf>
    <xf numFmtId="0" fontId="66" fillId="0" borderId="0" xfId="0" applyFont="1" applyAlignment="1">
      <alignment horizontal="right" vertical="center"/>
    </xf>
    <xf numFmtId="0" fontId="69" fillId="0" borderId="0" xfId="14" applyFont="1" applyAlignment="1">
      <alignment vertical="center" shrinkToFit="1"/>
    </xf>
    <xf numFmtId="187" fontId="73" fillId="0" borderId="48" xfId="14" applyNumberFormat="1" applyFont="1" applyBorder="1" applyAlignment="1">
      <alignment horizontal="center" vertical="center" wrapText="1" shrinkToFit="1"/>
    </xf>
    <xf numFmtId="0" fontId="60" fillId="0" borderId="0" xfId="8" applyFont="1" applyAlignment="1">
      <alignment horizontal="center"/>
    </xf>
    <xf numFmtId="0" fontId="60" fillId="0" borderId="0" xfId="8" applyFont="1"/>
    <xf numFmtId="0" fontId="60" fillId="0" borderId="73" xfId="8" applyFont="1" applyBorder="1" applyAlignment="1">
      <alignment vertical="center"/>
    </xf>
    <xf numFmtId="0" fontId="60" fillId="0" borderId="3" xfId="8" applyFont="1" applyBorder="1" applyAlignment="1">
      <alignment horizontal="center"/>
    </xf>
    <xf numFmtId="0" fontId="60" fillId="0" borderId="0" xfId="8" applyFont="1" applyAlignment="1">
      <alignment textRotation="255" wrapText="1"/>
    </xf>
    <xf numFmtId="0" fontId="60" fillId="0" borderId="75" xfId="8" applyFont="1" applyBorder="1" applyAlignment="1">
      <alignment horizontal="center" vertical="center" shrinkToFit="1"/>
    </xf>
    <xf numFmtId="0" fontId="69" fillId="0" borderId="0" xfId="14" applyFont="1" applyAlignment="1">
      <alignment horizontal="center" vertical="center" shrinkToFit="1"/>
    </xf>
    <xf numFmtId="0" fontId="84" fillId="0" borderId="3" xfId="8" applyFont="1" applyBorder="1"/>
    <xf numFmtId="0" fontId="61" fillId="0" borderId="0" xfId="8" applyFont="1"/>
    <xf numFmtId="0" fontId="60" fillId="0" borderId="0" xfId="8" applyFont="1" applyAlignment="1">
      <alignment vertical="center"/>
    </xf>
    <xf numFmtId="0" fontId="60" fillId="0" borderId="0" xfId="8" applyFont="1" applyAlignment="1">
      <alignment horizontal="distributed" vertical="center" shrinkToFit="1"/>
    </xf>
    <xf numFmtId="0" fontId="60" fillId="0" borderId="0" xfId="8" applyFont="1" applyAlignment="1">
      <alignment horizontal="center" vertical="center" shrinkToFit="1"/>
    </xf>
    <xf numFmtId="0" fontId="60" fillId="0" borderId="0" xfId="8" applyFont="1" applyAlignment="1">
      <alignment horizontal="right" vertical="center" shrinkToFit="1"/>
    </xf>
    <xf numFmtId="182" fontId="60" fillId="0" borderId="0" xfId="8" applyNumberFormat="1" applyFont="1" applyAlignment="1">
      <alignment vertical="center"/>
    </xf>
    <xf numFmtId="189" fontId="60" fillId="0" borderId="0" xfId="8" applyNumberFormat="1" applyFont="1" applyAlignment="1">
      <alignment horizontal="left" vertical="center" shrinkToFit="1"/>
    </xf>
    <xf numFmtId="0" fontId="94" fillId="0" borderId="0" xfId="8" applyFont="1" applyAlignment="1">
      <alignment vertical="center"/>
    </xf>
    <xf numFmtId="189" fontId="60" fillId="0" borderId="34" xfId="8" applyNumberFormat="1" applyFont="1" applyBorder="1" applyAlignment="1">
      <alignment horizontal="left" vertical="center" shrinkToFit="1"/>
    </xf>
    <xf numFmtId="0" fontId="16" fillId="0" borderId="0" xfId="8" applyFont="1" applyAlignment="1">
      <alignment horizontal="center" vertical="center"/>
    </xf>
    <xf numFmtId="0" fontId="53" fillId="0" borderId="0" xfId="8" applyFont="1" applyAlignment="1">
      <alignment horizontal="center" vertical="center"/>
    </xf>
    <xf numFmtId="0" fontId="84" fillId="0" borderId="0" xfId="8" applyFont="1" applyAlignment="1">
      <alignment vertical="center"/>
    </xf>
    <xf numFmtId="0" fontId="83" fillId="0" borderId="0" xfId="8" applyFont="1" applyAlignment="1">
      <alignment vertical="center"/>
    </xf>
    <xf numFmtId="0" fontId="61" fillId="0" borderId="0" xfId="21" applyFont="1">
      <alignment vertical="center"/>
    </xf>
    <xf numFmtId="0" fontId="60" fillId="0" borderId="0" xfId="21" applyFont="1">
      <alignment vertical="center"/>
    </xf>
    <xf numFmtId="0" fontId="61" fillId="0" borderId="0" xfId="21" applyFont="1" applyAlignment="1">
      <alignment horizontal="right" vertical="center"/>
    </xf>
    <xf numFmtId="0" fontId="61" fillId="0" borderId="0" xfId="0" applyFont="1">
      <alignment vertical="center"/>
    </xf>
    <xf numFmtId="0" fontId="55" fillId="0" borderId="0" xfId="0" applyFont="1">
      <alignment vertical="center"/>
    </xf>
    <xf numFmtId="0" fontId="60" fillId="0" borderId="0" xfId="21" applyFont="1" applyAlignment="1">
      <alignment horizontal="right" vertical="center"/>
    </xf>
    <xf numFmtId="0" fontId="60" fillId="0" borderId="69" xfId="8" applyFont="1" applyBorder="1" applyAlignment="1">
      <alignment horizontal="center"/>
    </xf>
    <xf numFmtId="0" fontId="60" fillId="0" borderId="61" xfId="8" applyFont="1" applyBorder="1" applyAlignment="1">
      <alignment horizontal="center" shrinkToFit="1"/>
    </xf>
    <xf numFmtId="0" fontId="84" fillId="0" borderId="0" xfId="8" applyFont="1" applyAlignment="1">
      <alignment horizontal="left"/>
    </xf>
    <xf numFmtId="0" fontId="97" fillId="0" borderId="0" xfId="0" applyFont="1" applyAlignment="1">
      <alignment horizontal="right" vertical="center"/>
    </xf>
    <xf numFmtId="0" fontId="97" fillId="0" borderId="0" xfId="0" applyFont="1">
      <alignment vertical="center"/>
    </xf>
    <xf numFmtId="0" fontId="98" fillId="0" borderId="0" xfId="0" applyFont="1" applyAlignment="1">
      <alignment horizontal="center" vertical="center"/>
    </xf>
    <xf numFmtId="0" fontId="73" fillId="0" borderId="0" xfId="0" applyFont="1" applyAlignment="1">
      <alignment horizontal="right" vertical="center"/>
    </xf>
    <xf numFmtId="0" fontId="99" fillId="0" borderId="0" xfId="0" applyFont="1">
      <alignment vertical="center"/>
    </xf>
    <xf numFmtId="0" fontId="12" fillId="0" borderId="0" xfId="17" applyFont="1">
      <alignment vertical="center"/>
    </xf>
    <xf numFmtId="0" fontId="10" fillId="0" borderId="0" xfId="17">
      <alignment vertical="center"/>
    </xf>
    <xf numFmtId="0" fontId="13" fillId="0" borderId="0" xfId="17" applyFont="1">
      <alignment vertical="center"/>
    </xf>
    <xf numFmtId="0" fontId="31" fillId="0" borderId="0" xfId="17" applyFont="1">
      <alignment vertical="center"/>
    </xf>
    <xf numFmtId="0" fontId="12" fillId="0" borderId="78" xfId="17" applyFont="1" applyBorder="1" applyAlignment="1">
      <alignment horizontal="center" vertical="center"/>
    </xf>
    <xf numFmtId="0" fontId="12" fillId="0" borderId="95" xfId="17" applyFont="1" applyBorder="1" applyAlignment="1">
      <alignment horizontal="center" vertical="center"/>
    </xf>
    <xf numFmtId="0" fontId="12" fillId="0" borderId="73" xfId="17" applyFont="1" applyBorder="1" applyAlignment="1">
      <alignment vertical="center" shrinkToFit="1"/>
    </xf>
    <xf numFmtId="0" fontId="12" fillId="0" borderId="95" xfId="17" applyFont="1" applyBorder="1" applyAlignment="1">
      <alignment vertical="center" shrinkToFit="1"/>
    </xf>
    <xf numFmtId="0" fontId="12" fillId="0" borderId="77" xfId="17" applyFont="1" applyBorder="1">
      <alignment vertical="center"/>
    </xf>
    <xf numFmtId="0" fontId="12" fillId="0" borderId="73" xfId="17" applyFont="1" applyBorder="1">
      <alignment vertical="center"/>
    </xf>
    <xf numFmtId="0" fontId="12" fillId="0" borderId="94" xfId="17" applyFont="1" applyBorder="1" applyAlignment="1">
      <alignment horizontal="center" vertical="center"/>
    </xf>
    <xf numFmtId="57" fontId="12" fillId="0" borderId="73" xfId="17" applyNumberFormat="1" applyFont="1" applyBorder="1" applyAlignment="1">
      <alignment horizontal="center" vertical="center" shrinkToFit="1"/>
    </xf>
    <xf numFmtId="0" fontId="12" fillId="0" borderId="95" xfId="17" applyFont="1" applyBorder="1" applyAlignment="1">
      <alignment horizontal="center" vertical="center" shrinkToFit="1"/>
    </xf>
    <xf numFmtId="0" fontId="12" fillId="0" borderId="94" xfId="17" applyFont="1" applyBorder="1">
      <alignment vertical="center"/>
    </xf>
    <xf numFmtId="0" fontId="12" fillId="0" borderId="95" xfId="17" applyFont="1" applyBorder="1">
      <alignment vertical="center"/>
    </xf>
    <xf numFmtId="0" fontId="12" fillId="0" borderId="0" xfId="17" applyFont="1" applyAlignment="1">
      <alignment vertical="center" shrinkToFit="1"/>
    </xf>
    <xf numFmtId="0" fontId="101" fillId="0" borderId="0" xfId="14" applyFont="1">
      <alignment vertical="center"/>
    </xf>
    <xf numFmtId="0" fontId="101" fillId="0" borderId="0" xfId="14" applyFont="1" applyAlignment="1">
      <alignment horizontal="center" vertical="center"/>
    </xf>
    <xf numFmtId="0" fontId="103" fillId="0" borderId="0" xfId="14" applyFont="1" applyAlignment="1">
      <alignment horizontal="center"/>
    </xf>
    <xf numFmtId="0" fontId="101" fillId="0" borderId="0" xfId="14" applyFont="1" applyAlignment="1">
      <alignment horizontal="center"/>
    </xf>
    <xf numFmtId="0" fontId="101" fillId="0" borderId="0" xfId="14" applyFont="1" applyAlignment="1">
      <alignment horizontal="left" vertical="center"/>
    </xf>
    <xf numFmtId="0" fontId="104" fillId="0" borderId="0" xfId="14" applyFont="1" applyAlignment="1">
      <alignment horizontal="left" vertical="center"/>
    </xf>
    <xf numFmtId="0" fontId="101" fillId="0" borderId="48" xfId="14" applyFont="1" applyBorder="1" applyAlignment="1">
      <alignment horizontal="distributed" vertical="center" indent="1"/>
    </xf>
    <xf numFmtId="0" fontId="101" fillId="0" borderId="79" xfId="14" applyFont="1" applyBorder="1" applyAlignment="1">
      <alignment horizontal="distributed" vertical="center" indent="1"/>
    </xf>
    <xf numFmtId="0" fontId="103" fillId="0" borderId="75" xfId="14" applyFont="1" applyBorder="1">
      <alignment vertical="center"/>
    </xf>
    <xf numFmtId="0" fontId="103" fillId="0" borderId="75" xfId="14" applyFont="1" applyBorder="1" applyAlignment="1">
      <alignment horizontal="center" vertical="center"/>
    </xf>
    <xf numFmtId="0" fontId="53" fillId="0" borderId="19" xfId="14" applyFont="1" applyBorder="1">
      <alignment vertical="center"/>
    </xf>
    <xf numFmtId="0" fontId="53" fillId="0" borderId="0" xfId="14" applyFont="1">
      <alignment vertical="center"/>
    </xf>
    <xf numFmtId="0" fontId="60" fillId="0" borderId="66" xfId="14" applyFont="1" applyBorder="1" applyAlignment="1">
      <alignment horizontal="center" vertical="center"/>
    </xf>
    <xf numFmtId="0" fontId="103" fillId="0" borderId="66" xfId="14" applyFont="1" applyBorder="1" applyAlignment="1">
      <alignment horizontal="center" vertical="center"/>
    </xf>
    <xf numFmtId="0" fontId="103" fillId="0" borderId="66" xfId="14" applyFont="1" applyBorder="1">
      <alignment vertical="center"/>
    </xf>
    <xf numFmtId="0" fontId="100" fillId="0" borderId="0" xfId="14" applyFont="1" applyAlignment="1">
      <alignment horizontal="left" vertical="center"/>
    </xf>
    <xf numFmtId="0" fontId="100" fillId="0" borderId="0" xfId="14" applyFont="1" applyAlignment="1">
      <alignment horizontal="center" vertical="center"/>
    </xf>
    <xf numFmtId="0" fontId="10" fillId="0" borderId="0" xfId="8" applyAlignment="1">
      <alignment vertical="center"/>
    </xf>
    <xf numFmtId="0" fontId="10" fillId="0" borderId="0" xfId="8"/>
    <xf numFmtId="0" fontId="15" fillId="0" borderId="0" xfId="8" applyFont="1" applyAlignment="1">
      <alignment vertical="center"/>
    </xf>
    <xf numFmtId="0" fontId="13" fillId="0" borderId="0" xfId="8" applyFont="1" applyAlignment="1">
      <alignment vertical="center"/>
    </xf>
    <xf numFmtId="0" fontId="106" fillId="0" borderId="0" xfId="8" applyFont="1" applyAlignment="1">
      <alignment vertical="center"/>
    </xf>
    <xf numFmtId="0" fontId="13" fillId="0" borderId="8" xfId="8" applyFont="1" applyBorder="1" applyAlignment="1">
      <alignment vertical="center"/>
    </xf>
    <xf numFmtId="0" fontId="13" fillId="0" borderId="3" xfId="8" applyFont="1" applyBorder="1" applyAlignment="1">
      <alignment vertical="center"/>
    </xf>
    <xf numFmtId="0" fontId="16" fillId="0" borderId="0" xfId="8" applyFont="1" applyAlignment="1">
      <alignment horizontal="right"/>
    </xf>
    <xf numFmtId="0" fontId="10" fillId="0" borderId="17" xfId="8" applyBorder="1" applyAlignment="1">
      <alignment vertical="center"/>
    </xf>
    <xf numFmtId="0" fontId="11" fillId="0" borderId="0" xfId="8" applyFont="1" applyAlignment="1">
      <alignment vertical="center"/>
    </xf>
    <xf numFmtId="0" fontId="11" fillId="0" borderId="8" xfId="8" applyFont="1" applyBorder="1" applyAlignment="1">
      <alignment vertical="center"/>
    </xf>
    <xf numFmtId="0" fontId="16" fillId="0" borderId="3" xfId="8" applyFont="1" applyBorder="1" applyAlignment="1">
      <alignment vertical="center"/>
    </xf>
    <xf numFmtId="0" fontId="16" fillId="0" borderId="78" xfId="8" applyFont="1" applyBorder="1" applyAlignment="1">
      <alignment vertical="center"/>
    </xf>
    <xf numFmtId="0" fontId="16" fillId="0" borderId="66" xfId="8" applyFont="1" applyBorder="1" applyAlignment="1">
      <alignment vertical="center"/>
    </xf>
    <xf numFmtId="0" fontId="16" fillId="0" borderId="7" xfId="8" applyFont="1" applyBorder="1" applyAlignment="1">
      <alignment vertical="center"/>
    </xf>
    <xf numFmtId="0" fontId="16" fillId="0" borderId="1" xfId="8" applyFont="1" applyBorder="1" applyAlignment="1">
      <alignment vertical="center"/>
    </xf>
    <xf numFmtId="0" fontId="109" fillId="0" borderId="0" xfId="8" applyFont="1" applyAlignment="1">
      <alignment vertical="center"/>
    </xf>
    <xf numFmtId="0" fontId="16" fillId="0" borderId="0" xfId="8" applyFont="1" applyAlignment="1">
      <alignment vertical="top"/>
    </xf>
    <xf numFmtId="0" fontId="16" fillId="0" borderId="70" xfId="8" applyFont="1" applyBorder="1" applyAlignment="1" applyProtection="1">
      <alignment vertical="center"/>
      <protection locked="0"/>
    </xf>
    <xf numFmtId="0" fontId="16" fillId="0" borderId="69" xfId="8" applyFont="1" applyBorder="1" applyAlignment="1" applyProtection="1">
      <alignment vertical="center"/>
      <protection locked="0"/>
    </xf>
    <xf numFmtId="0" fontId="16" fillId="0" borderId="68" xfId="8" applyFont="1" applyBorder="1" applyAlignment="1">
      <alignment vertical="center"/>
    </xf>
    <xf numFmtId="0" fontId="16" fillId="0" borderId="56" xfId="8" applyFont="1" applyBorder="1" applyAlignment="1">
      <alignment vertical="center"/>
    </xf>
    <xf numFmtId="0" fontId="16" fillId="0" borderId="15" xfId="8" applyFont="1" applyBorder="1" applyAlignment="1" applyProtection="1">
      <alignment vertical="center"/>
      <protection locked="0"/>
    </xf>
    <xf numFmtId="0" fontId="16" fillId="0" borderId="13" xfId="8" applyFont="1" applyBorder="1" applyAlignment="1" applyProtection="1">
      <alignment vertical="center"/>
      <protection locked="0"/>
    </xf>
    <xf numFmtId="0" fontId="16" fillId="0" borderId="14" xfId="8" applyFont="1" applyBorder="1" applyAlignment="1">
      <alignment vertical="center"/>
    </xf>
    <xf numFmtId="0" fontId="16" fillId="0" borderId="65" xfId="8" applyFont="1" applyBorder="1" applyAlignment="1">
      <alignment vertical="center"/>
    </xf>
    <xf numFmtId="0" fontId="16" fillId="0" borderId="64" xfId="8" applyFont="1" applyBorder="1" applyAlignment="1">
      <alignment vertical="center"/>
    </xf>
    <xf numFmtId="0" fontId="16" fillId="0" borderId="63" xfId="8" applyFont="1" applyBorder="1" applyAlignment="1">
      <alignment vertical="center"/>
    </xf>
    <xf numFmtId="0" fontId="16" fillId="0" borderId="86" xfId="8" applyFont="1" applyBorder="1" applyAlignment="1">
      <alignment vertical="center"/>
    </xf>
    <xf numFmtId="0" fontId="16" fillId="0" borderId="29" xfId="8" applyFont="1" applyBorder="1" applyAlignment="1">
      <alignment vertical="center"/>
    </xf>
    <xf numFmtId="0" fontId="16" fillId="0" borderId="62" xfId="8" applyFont="1" applyBorder="1" applyAlignment="1">
      <alignment vertical="center"/>
    </xf>
    <xf numFmtId="0" fontId="16" fillId="0" borderId="70" xfId="8" applyFont="1" applyBorder="1" applyAlignment="1">
      <alignment vertical="center"/>
    </xf>
    <xf numFmtId="0" fontId="16" fillId="0" borderId="69" xfId="8" applyFont="1" applyBorder="1" applyAlignment="1">
      <alignment vertical="center"/>
    </xf>
    <xf numFmtId="0" fontId="16" fillId="0" borderId="69" xfId="8" applyFont="1" applyBorder="1" applyAlignment="1">
      <alignment horizontal="distributed" vertical="center"/>
    </xf>
    <xf numFmtId="0" fontId="16" fillId="0" borderId="71" xfId="8" applyFont="1" applyBorder="1" applyAlignment="1">
      <alignment vertical="center"/>
    </xf>
    <xf numFmtId="0" fontId="16" fillId="0" borderId="13" xfId="8" applyFont="1" applyBorder="1" applyAlignment="1">
      <alignment vertical="center"/>
    </xf>
    <xf numFmtId="0" fontId="16" fillId="0" borderId="9" xfId="8" applyFont="1" applyBorder="1" applyAlignment="1">
      <alignment vertical="center"/>
    </xf>
    <xf numFmtId="0" fontId="10" fillId="0" borderId="9" xfId="8" applyBorder="1"/>
    <xf numFmtId="0" fontId="16" fillId="0" borderId="15" xfId="8" applyFont="1" applyBorder="1" applyAlignment="1">
      <alignment vertical="center"/>
    </xf>
    <xf numFmtId="0" fontId="16" fillId="0" borderId="5" xfId="8" applyFont="1" applyBorder="1" applyAlignment="1">
      <alignment vertical="center"/>
    </xf>
    <xf numFmtId="0" fontId="16" fillId="0" borderId="17" xfId="8" applyFont="1" applyBorder="1" applyAlignment="1">
      <alignment vertical="center"/>
    </xf>
    <xf numFmtId="0" fontId="10" fillId="0" borderId="0" xfId="8" applyAlignment="1">
      <alignment horizontal="left" vertical="center"/>
    </xf>
    <xf numFmtId="0" fontId="16" fillId="0" borderId="66" xfId="8" applyFont="1" applyBorder="1" applyAlignment="1" applyProtection="1">
      <alignment vertical="center" wrapText="1"/>
      <protection locked="0"/>
    </xf>
    <xf numFmtId="0" fontId="16" fillId="0" borderId="0" xfId="8" applyFont="1" applyAlignment="1" applyProtection="1">
      <alignment vertical="center" wrapText="1"/>
      <protection locked="0"/>
    </xf>
    <xf numFmtId="0" fontId="16" fillId="0" borderId="65" xfId="8" applyFont="1" applyBorder="1" applyAlignment="1" applyProtection="1">
      <alignment vertical="center"/>
      <protection locked="0"/>
    </xf>
    <xf numFmtId="190" fontId="16" fillId="0" borderId="0" xfId="8" applyNumberFormat="1" applyFont="1" applyAlignment="1" applyProtection="1">
      <alignment vertical="center"/>
      <protection locked="0"/>
    </xf>
    <xf numFmtId="0" fontId="15" fillId="0" borderId="65" xfId="8" applyFont="1" applyBorder="1" applyAlignment="1" applyProtection="1">
      <alignment vertical="center"/>
      <protection locked="0"/>
    </xf>
    <xf numFmtId="49" fontId="15" fillId="0" borderId="65" xfId="8" applyNumberFormat="1" applyFont="1" applyBorder="1" applyAlignment="1" applyProtection="1">
      <alignment vertical="center"/>
      <protection locked="0"/>
    </xf>
    <xf numFmtId="0" fontId="16" fillId="0" borderId="0" xfId="8" applyFont="1" applyAlignment="1" applyProtection="1">
      <alignment vertical="center"/>
      <protection locked="0"/>
    </xf>
    <xf numFmtId="0" fontId="16" fillId="0" borderId="57" xfId="8" applyFont="1" applyBorder="1" applyAlignment="1">
      <alignment vertical="center"/>
    </xf>
    <xf numFmtId="0" fontId="16" fillId="0" borderId="34" xfId="8" applyFont="1" applyBorder="1" applyAlignment="1">
      <alignment vertical="center"/>
    </xf>
    <xf numFmtId="0" fontId="16" fillId="0" borderId="53" xfId="8" applyFont="1" applyBorder="1" applyAlignment="1">
      <alignment vertical="center"/>
    </xf>
    <xf numFmtId="0" fontId="48" fillId="0" borderId="0" xfId="18" applyAlignment="1"/>
    <xf numFmtId="0" fontId="31" fillId="0" borderId="0" xfId="11" applyFont="1">
      <alignment vertical="center"/>
    </xf>
    <xf numFmtId="0" fontId="31" fillId="0" borderId="0" xfId="11" applyFont="1" applyAlignment="1">
      <alignment horizontal="right" vertical="center"/>
    </xf>
    <xf numFmtId="0" fontId="13" fillId="0" borderId="0" xfId="8" applyFont="1" applyAlignment="1">
      <alignment horizontal="left" vertical="center"/>
    </xf>
    <xf numFmtId="0" fontId="12" fillId="0" borderId="0" xfId="11" applyFont="1">
      <alignment vertical="center"/>
    </xf>
    <xf numFmtId="0" fontId="110" fillId="0" borderId="0" xfId="11" applyFont="1">
      <alignment vertical="center"/>
    </xf>
    <xf numFmtId="0" fontId="31" fillId="0" borderId="0" xfId="11" applyFont="1" applyAlignment="1">
      <alignment horizontal="left" vertical="center"/>
    </xf>
    <xf numFmtId="0" fontId="44" fillId="0" borderId="76" xfId="11" applyFont="1" applyBorder="1" applyAlignment="1">
      <alignment horizontal="center" vertical="center"/>
    </xf>
    <xf numFmtId="0" fontId="44" fillId="0" borderId="17" xfId="11" applyFont="1" applyBorder="1" applyAlignment="1">
      <alignment horizontal="center" vertical="center"/>
    </xf>
    <xf numFmtId="0" fontId="16" fillId="0" borderId="0" xfId="18" applyFont="1" applyAlignment="1">
      <alignment vertical="center" wrapText="1"/>
    </xf>
    <xf numFmtId="0" fontId="103" fillId="0" borderId="0" xfId="14" applyFont="1" applyAlignment="1"/>
    <xf numFmtId="0" fontId="103" fillId="0" borderId="8" xfId="14" applyFont="1" applyBorder="1" applyAlignment="1">
      <alignment horizontal="center"/>
    </xf>
    <xf numFmtId="0" fontId="12" fillId="0" borderId="75" xfId="17" applyFont="1" applyBorder="1" applyAlignment="1">
      <alignment horizontal="center" vertical="center"/>
    </xf>
    <xf numFmtId="0" fontId="12" fillId="0" borderId="75" xfId="17" applyFont="1" applyBorder="1">
      <alignment vertical="center"/>
    </xf>
    <xf numFmtId="182" fontId="61" fillId="0" borderId="80" xfId="14" applyNumberFormat="1" applyFont="1" applyBorder="1" applyAlignment="1">
      <alignment horizontal="right" vertical="center"/>
    </xf>
    <xf numFmtId="182" fontId="61" fillId="0" borderId="26" xfId="14" applyNumberFormat="1" applyFont="1" applyBorder="1" applyAlignment="1">
      <alignment horizontal="right" vertical="center"/>
    </xf>
    <xf numFmtId="0" fontId="61" fillId="0" borderId="48" xfId="14" applyFont="1" applyBorder="1" applyAlignment="1">
      <alignment horizontal="distributed" vertical="center" indent="1"/>
    </xf>
    <xf numFmtId="0" fontId="61" fillId="0" borderId="48" xfId="14" applyFont="1" applyBorder="1">
      <alignment vertical="center"/>
    </xf>
    <xf numFmtId="0" fontId="61" fillId="0" borderId="82" xfId="14" applyFont="1" applyBorder="1" applyAlignment="1">
      <alignment horizontal="distributed" vertical="center" indent="1"/>
    </xf>
    <xf numFmtId="0" fontId="61" fillId="0" borderId="82" xfId="14" applyFont="1" applyBorder="1" applyAlignment="1">
      <alignment horizontal="right" vertical="center"/>
    </xf>
    <xf numFmtId="0" fontId="61" fillId="0" borderId="82" xfId="14" applyFont="1" applyBorder="1">
      <alignment vertical="center"/>
    </xf>
    <xf numFmtId="0" fontId="61" fillId="0" borderId="82" xfId="14" applyFont="1" applyBorder="1" applyAlignment="1">
      <alignment horizontal="center" vertical="center"/>
    </xf>
    <xf numFmtId="0" fontId="61" fillId="0" borderId="80" xfId="14" applyFont="1" applyBorder="1">
      <alignment vertical="center"/>
    </xf>
    <xf numFmtId="182" fontId="61" fillId="0" borderId="82" xfId="14" applyNumberFormat="1" applyFont="1" applyBorder="1">
      <alignment vertical="center"/>
    </xf>
    <xf numFmtId="182" fontId="57" fillId="0" borderId="80" xfId="14" applyNumberFormat="1" applyFont="1" applyBorder="1" applyAlignment="1">
      <alignment horizontal="left" vertical="center"/>
    </xf>
    <xf numFmtId="0" fontId="61" fillId="0" borderId="96" xfId="14" applyFont="1" applyBorder="1" applyAlignment="1">
      <alignment horizontal="center" vertical="center"/>
    </xf>
    <xf numFmtId="0" fontId="61" fillId="0" borderId="59" xfId="14" applyFont="1" applyBorder="1" applyAlignment="1">
      <alignment horizontal="distributed" vertical="center" indent="1"/>
    </xf>
    <xf numFmtId="0" fontId="61" fillId="0" borderId="97" xfId="14" applyFont="1" applyBorder="1" applyAlignment="1">
      <alignment horizontal="center" vertical="center" wrapText="1"/>
    </xf>
    <xf numFmtId="0" fontId="61" fillId="0" borderId="84" xfId="14" applyFont="1" applyBorder="1">
      <alignment vertical="center"/>
    </xf>
    <xf numFmtId="0" fontId="104" fillId="0" borderId="1" xfId="14" applyFont="1" applyBorder="1" applyAlignment="1">
      <alignment horizontal="left" vertical="center"/>
    </xf>
    <xf numFmtId="182" fontId="57" fillId="0" borderId="6" xfId="14" applyNumberFormat="1" applyFont="1" applyBorder="1">
      <alignment vertical="center"/>
    </xf>
    <xf numFmtId="182" fontId="57" fillId="0" borderId="5" xfId="14" applyNumberFormat="1" applyFont="1" applyBorder="1" applyAlignment="1">
      <alignment horizontal="center" vertical="center"/>
    </xf>
    <xf numFmtId="182" fontId="57" fillId="0" borderId="26" xfId="14" applyNumberFormat="1" applyFont="1" applyBorder="1">
      <alignment vertical="center"/>
    </xf>
    <xf numFmtId="0" fontId="61" fillId="0" borderId="80" xfId="14" applyFont="1" applyBorder="1" applyAlignment="1">
      <alignment horizontal="distributed" vertical="center" indent="1"/>
    </xf>
    <xf numFmtId="0" fontId="57" fillId="0" borderId="26" xfId="14" applyFont="1" applyBorder="1" applyAlignment="1">
      <alignment horizontal="center" vertical="center"/>
    </xf>
    <xf numFmtId="0" fontId="104" fillId="0" borderId="0" xfId="14" applyFont="1">
      <alignment vertical="center"/>
    </xf>
    <xf numFmtId="0" fontId="101" fillId="0" borderId="0" xfId="14" applyFont="1" applyAlignment="1">
      <alignment horizontal="distributed" vertical="center" indent="1"/>
    </xf>
    <xf numFmtId="0" fontId="103" fillId="0" borderId="0" xfId="14" applyFont="1">
      <alignment vertical="center"/>
    </xf>
    <xf numFmtId="0" fontId="14" fillId="0" borderId="0" xfId="9" applyFont="1"/>
    <xf numFmtId="0" fontId="19" fillId="0" borderId="0" xfId="9" applyFont="1"/>
    <xf numFmtId="0" fontId="0" fillId="0" borderId="0" xfId="0" applyAlignment="1"/>
    <xf numFmtId="0" fontId="15" fillId="0" borderId="73" xfId="9" applyFont="1" applyBorder="1" applyAlignment="1">
      <alignment horizontal="distributed" vertical="center" wrapText="1"/>
    </xf>
    <xf numFmtId="0" fontId="45" fillId="0" borderId="75" xfId="9" applyFont="1" applyBorder="1" applyAlignment="1">
      <alignment horizontal="distributed" vertical="center" wrapText="1"/>
    </xf>
    <xf numFmtId="0" fontId="13" fillId="0" borderId="0" xfId="10" applyFont="1">
      <alignment vertical="center"/>
    </xf>
    <xf numFmtId="0" fontId="13" fillId="0" borderId="113" xfId="10" applyFont="1" applyBorder="1" applyAlignment="1">
      <alignment horizontal="right" vertical="center"/>
    </xf>
    <xf numFmtId="0" fontId="13" fillId="0" borderId="111" xfId="10" applyFont="1" applyBorder="1" applyAlignment="1">
      <alignment horizontal="left" vertical="center"/>
    </xf>
    <xf numFmtId="0" fontId="13" fillId="0" borderId="111" xfId="10" applyFont="1" applyBorder="1" applyAlignment="1">
      <alignment horizontal="right" vertical="center"/>
    </xf>
    <xf numFmtId="0" fontId="13" fillId="0" borderId="114" xfId="10" applyFont="1" applyBorder="1" applyAlignment="1">
      <alignment horizontal="left" vertical="center"/>
    </xf>
    <xf numFmtId="0" fontId="15" fillId="0" borderId="0" xfId="10" applyFont="1" applyAlignment="1"/>
    <xf numFmtId="0" fontId="13" fillId="0" borderId="100" xfId="10" applyFont="1" applyBorder="1" applyAlignment="1">
      <alignment horizontal="center" vertical="center"/>
    </xf>
    <xf numFmtId="0" fontId="13" fillId="0" borderId="105" xfId="10" applyFont="1" applyBorder="1" applyAlignment="1">
      <alignment horizontal="center" vertical="center"/>
    </xf>
    <xf numFmtId="0" fontId="13" fillId="0" borderId="110" xfId="10" applyFont="1" applyBorder="1" applyAlignment="1">
      <alignment horizontal="center" vertical="center"/>
    </xf>
    <xf numFmtId="0" fontId="13" fillId="0" borderId="115" xfId="10" applyFont="1" applyBorder="1" applyAlignment="1">
      <alignment horizontal="center" vertical="center"/>
    </xf>
    <xf numFmtId="0" fontId="13" fillId="0" borderId="120" xfId="10" applyFont="1" applyBorder="1" applyAlignment="1">
      <alignment horizontal="center" vertical="center"/>
    </xf>
    <xf numFmtId="0" fontId="15" fillId="0" borderId="0" xfId="10" applyFont="1" applyAlignment="1">
      <alignment horizontal="left"/>
    </xf>
    <xf numFmtId="0" fontId="13" fillId="0" borderId="124" xfId="10" applyFont="1" applyBorder="1" applyAlignment="1">
      <alignment horizontal="center" vertical="center"/>
    </xf>
    <xf numFmtId="5" fontId="13" fillId="0" borderId="124" xfId="10" applyNumberFormat="1" applyFont="1" applyBorder="1" applyAlignment="1">
      <alignment horizontal="center" vertical="center"/>
    </xf>
    <xf numFmtId="0" fontId="15" fillId="0" borderId="0" xfId="10" applyFont="1">
      <alignment vertical="center"/>
    </xf>
    <xf numFmtId="0" fontId="26" fillId="0" borderId="0" xfId="10" applyFont="1" applyAlignment="1">
      <alignment horizontal="center" vertical="center"/>
    </xf>
    <xf numFmtId="0" fontId="114" fillId="0" borderId="0" xfId="0" applyFont="1" applyAlignment="1">
      <alignment horizontal="center" vertical="center"/>
    </xf>
    <xf numFmtId="0" fontId="15" fillId="0" borderId="53" xfId="8" applyFont="1" applyBorder="1" applyAlignment="1" applyProtection="1">
      <alignment vertical="center"/>
      <protection locked="0"/>
    </xf>
    <xf numFmtId="0" fontId="16" fillId="0" borderId="0" xfId="8" applyFont="1" applyAlignment="1">
      <alignment vertical="center"/>
    </xf>
    <xf numFmtId="0" fontId="13" fillId="0" borderId="0" xfId="8" applyFont="1" applyAlignment="1" applyProtection="1">
      <alignment vertical="center"/>
      <protection locked="0"/>
    </xf>
    <xf numFmtId="0" fontId="13" fillId="0" borderId="51" xfId="10" applyFont="1" applyBorder="1" applyAlignment="1">
      <alignment horizontal="center" vertical="center"/>
    </xf>
    <xf numFmtId="38" fontId="15" fillId="0" borderId="53" xfId="3" applyFont="1" applyBorder="1" applyAlignment="1" applyProtection="1">
      <alignment vertical="center"/>
      <protection locked="0"/>
    </xf>
    <xf numFmtId="0" fontId="15" fillId="0" borderId="34" xfId="8" applyFont="1" applyBorder="1" applyAlignment="1" applyProtection="1">
      <alignment vertical="center"/>
      <protection locked="0"/>
    </xf>
    <xf numFmtId="0" fontId="15" fillId="0" borderId="57" xfId="8" applyFont="1" applyBorder="1" applyAlignment="1" applyProtection="1">
      <alignment vertical="center"/>
      <protection locked="0"/>
    </xf>
    <xf numFmtId="0" fontId="15" fillId="0" borderId="63" xfId="8" applyFont="1" applyBorder="1" applyAlignment="1" applyProtection="1">
      <alignment vertical="center"/>
      <protection locked="0"/>
    </xf>
    <xf numFmtId="38" fontId="15" fillId="0" borderId="65" xfId="3" applyFont="1" applyBorder="1" applyAlignment="1" applyProtection="1">
      <alignment vertical="center"/>
      <protection locked="0"/>
    </xf>
    <xf numFmtId="0" fontId="15" fillId="0" borderId="64" xfId="8" applyFont="1" applyBorder="1" applyAlignment="1" applyProtection="1">
      <alignment vertical="center"/>
      <protection locked="0"/>
    </xf>
    <xf numFmtId="0" fontId="15" fillId="0" borderId="0" xfId="8" applyFont="1" applyAlignment="1">
      <alignment horizontal="left"/>
    </xf>
    <xf numFmtId="0" fontId="109" fillId="0" borderId="0" xfId="8" applyFont="1"/>
    <xf numFmtId="38" fontId="15" fillId="0" borderId="0" xfId="3" applyFont="1" applyBorder="1" applyAlignment="1" applyProtection="1">
      <alignment vertical="center"/>
      <protection locked="0"/>
    </xf>
    <xf numFmtId="0" fontId="15" fillId="0" borderId="61" xfId="8" applyFont="1" applyBorder="1" applyAlignment="1" applyProtection="1">
      <alignment vertical="center"/>
      <protection locked="0"/>
    </xf>
    <xf numFmtId="38" fontId="15" fillId="0" borderId="29" xfId="3" applyFont="1" applyBorder="1" applyAlignment="1" applyProtection="1">
      <alignment vertical="center"/>
      <protection locked="0"/>
    </xf>
    <xf numFmtId="0" fontId="15" fillId="0" borderId="29" xfId="8" applyFont="1" applyBorder="1" applyAlignment="1" applyProtection="1">
      <alignment vertical="center"/>
      <protection locked="0"/>
    </xf>
    <xf numFmtId="0" fontId="15" fillId="0" borderId="62" xfId="8" applyFont="1" applyBorder="1" applyAlignment="1" applyProtection="1">
      <alignment vertical="center"/>
      <protection locked="0"/>
    </xf>
    <xf numFmtId="0" fontId="13" fillId="0" borderId="0" xfId="8" applyFont="1" applyAlignment="1">
      <alignment horizontal="distributed" vertical="center" indent="1"/>
    </xf>
    <xf numFmtId="0" fontId="13" fillId="0" borderId="0" xfId="8" applyFont="1" applyAlignment="1">
      <alignment horizontal="center"/>
    </xf>
    <xf numFmtId="0" fontId="13" fillId="0" borderId="28" xfId="8" applyFont="1" applyBorder="1" applyAlignment="1">
      <alignment vertical="center"/>
    </xf>
    <xf numFmtId="0" fontId="13" fillId="0" borderId="31" xfId="8" applyFont="1" applyBorder="1" applyAlignment="1">
      <alignment horizontal="center" vertical="center"/>
    </xf>
    <xf numFmtId="0" fontId="13" fillId="0" borderId="12" xfId="8" applyFont="1" applyBorder="1" applyAlignment="1">
      <alignment horizontal="center" vertical="center"/>
    </xf>
    <xf numFmtId="0" fontId="13" fillId="0" borderId="85" xfId="8" applyFont="1" applyBorder="1" applyAlignment="1">
      <alignment horizontal="distributed" vertical="center" indent="1"/>
    </xf>
    <xf numFmtId="0" fontId="10" fillId="0" borderId="51" xfId="8" applyBorder="1"/>
    <xf numFmtId="0" fontId="10" fillId="0" borderId="50" xfId="8" applyBorder="1"/>
    <xf numFmtId="0" fontId="19" fillId="0" borderId="85" xfId="8" applyFont="1" applyBorder="1" applyAlignment="1">
      <alignment horizontal="distributed" vertical="center" indent="1"/>
    </xf>
    <xf numFmtId="0" fontId="109" fillId="0" borderId="51" xfId="8" applyFont="1" applyBorder="1" applyAlignment="1">
      <alignment vertical="center"/>
    </xf>
    <xf numFmtId="0" fontId="109" fillId="0" borderId="50" xfId="8" applyFont="1" applyBorder="1" applyAlignment="1">
      <alignment vertical="center"/>
    </xf>
    <xf numFmtId="0" fontId="109" fillId="0" borderId="51" xfId="8" applyFont="1" applyBorder="1"/>
    <xf numFmtId="0" fontId="109" fillId="0" borderId="50" xfId="8" applyFont="1" applyBorder="1"/>
    <xf numFmtId="0" fontId="15" fillId="0" borderId="85" xfId="8" applyFont="1" applyBorder="1" applyAlignment="1">
      <alignment horizontal="distributed" vertical="center" indent="1"/>
    </xf>
    <xf numFmtId="0" fontId="13" fillId="0" borderId="83" xfId="8" applyFont="1" applyBorder="1" applyAlignment="1">
      <alignment horizontal="distributed" vertical="center" indent="1"/>
    </xf>
    <xf numFmtId="0" fontId="10" fillId="0" borderId="98" xfId="8" applyBorder="1"/>
    <xf numFmtId="0" fontId="10" fillId="0" borderId="32" xfId="8" applyBorder="1"/>
    <xf numFmtId="0" fontId="10" fillId="0" borderId="0" xfId="8" applyAlignment="1">
      <alignment horizontal="center"/>
    </xf>
    <xf numFmtId="0" fontId="15" fillId="0" borderId="0" xfId="8" applyFont="1" applyAlignment="1">
      <alignment vertical="top" wrapText="1"/>
    </xf>
    <xf numFmtId="0" fontId="19" fillId="0" borderId="0" xfId="8" applyFont="1" applyAlignment="1">
      <alignment horizontal="left" vertical="center" indent="1"/>
    </xf>
    <xf numFmtId="0" fontId="46" fillId="0" borderId="0" xfId="8" applyFont="1" applyAlignment="1">
      <alignment vertical="center"/>
    </xf>
    <xf numFmtId="0" fontId="24" fillId="0" borderId="0" xfId="8" applyFont="1" applyAlignment="1">
      <alignment vertical="center"/>
    </xf>
    <xf numFmtId="0" fontId="24" fillId="0" borderId="0" xfId="8" applyFont="1" applyAlignment="1">
      <alignment vertical="center" shrinkToFit="1"/>
    </xf>
    <xf numFmtId="0" fontId="10" fillId="0" borderId="0" xfId="8" applyProtection="1">
      <protection locked="0"/>
    </xf>
    <xf numFmtId="0" fontId="10" fillId="0" borderId="0" xfId="8" applyAlignment="1" applyProtection="1">
      <alignment vertical="center"/>
      <protection locked="0"/>
    </xf>
    <xf numFmtId="0" fontId="14" fillId="0" borderId="0" xfId="8" applyFont="1" applyAlignment="1" applyProtection="1">
      <alignment horizontal="center" vertical="center"/>
      <protection locked="0"/>
    </xf>
    <xf numFmtId="0" fontId="16" fillId="0" borderId="0" xfId="8" applyFont="1" applyAlignment="1" applyProtection="1">
      <alignment horizontal="center" vertical="center"/>
      <protection locked="0"/>
    </xf>
    <xf numFmtId="0" fontId="14" fillId="0" borderId="69" xfId="8" applyFont="1" applyBorder="1" applyAlignment="1">
      <alignment vertical="center"/>
    </xf>
    <xf numFmtId="182" fontId="12" fillId="0" borderId="73" xfId="17" applyNumberFormat="1" applyFont="1" applyBorder="1" applyAlignment="1">
      <alignment horizontal="center" vertical="center" shrinkToFit="1"/>
    </xf>
    <xf numFmtId="0" fontId="73" fillId="0" borderId="50" xfId="14" applyFont="1" applyBorder="1" applyAlignment="1">
      <alignment horizontal="center" vertical="center" shrinkToFit="1"/>
    </xf>
    <xf numFmtId="0" fontId="73" fillId="0" borderId="51" xfId="14" applyFont="1" applyBorder="1" applyAlignment="1">
      <alignment vertical="center" wrapText="1" shrinkToFit="1"/>
    </xf>
    <xf numFmtId="0" fontId="73" fillId="0" borderId="50" xfId="14" applyFont="1" applyBorder="1" applyAlignment="1">
      <alignment vertical="center" wrapText="1" shrinkToFit="1"/>
    </xf>
    <xf numFmtId="0" fontId="69" fillId="0" borderId="0" xfId="14" applyFont="1" applyAlignment="1">
      <alignment vertical="center" wrapText="1"/>
    </xf>
    <xf numFmtId="0" fontId="73" fillId="0" borderId="63" xfId="14" applyFont="1" applyBorder="1" applyAlignment="1">
      <alignment vertical="center" wrapText="1" shrinkToFit="1"/>
    </xf>
    <xf numFmtId="14" fontId="73" fillId="0" borderId="51" xfId="14" applyNumberFormat="1" applyFont="1" applyBorder="1" applyAlignment="1">
      <alignment horizontal="center" vertical="center" shrinkToFit="1"/>
    </xf>
    <xf numFmtId="0" fontId="73" fillId="0" borderId="51" xfId="14" applyFont="1" applyBorder="1" applyAlignment="1">
      <alignment horizontal="center" vertical="center" shrinkToFit="1"/>
    </xf>
    <xf numFmtId="0" fontId="60" fillId="0" borderId="0" xfId="8" applyFont="1" applyAlignment="1">
      <alignment horizontal="center" vertical="center"/>
    </xf>
    <xf numFmtId="0" fontId="81" fillId="0" borderId="75" xfId="0" applyFont="1" applyBorder="1" applyAlignment="1">
      <alignment horizontal="left" vertical="center" wrapText="1" shrinkToFit="1"/>
    </xf>
    <xf numFmtId="0" fontId="81" fillId="0" borderId="26" xfId="0" applyFont="1" applyBorder="1" applyAlignment="1">
      <alignment horizontal="left" vertical="center" wrapText="1"/>
    </xf>
    <xf numFmtId="0" fontId="81" fillId="0" borderId="79" xfId="0" applyFont="1" applyBorder="1" applyAlignment="1">
      <alignment horizontal="left" vertical="center" wrapText="1"/>
    </xf>
    <xf numFmtId="0" fontId="81" fillId="0" borderId="26" xfId="0" applyFont="1" applyBorder="1" applyAlignment="1">
      <alignment horizontal="left" vertical="center" wrapText="1" shrinkToFit="1"/>
    </xf>
    <xf numFmtId="0" fontId="81" fillId="0" borderId="79" xfId="0" applyFont="1" applyBorder="1" applyAlignment="1">
      <alignment horizontal="left" vertical="center" shrinkToFit="1"/>
    </xf>
    <xf numFmtId="0" fontId="81" fillId="0" borderId="79" xfId="0" applyFont="1" applyBorder="1" applyAlignment="1">
      <alignment horizontal="left" vertical="center" wrapText="1" shrinkToFit="1"/>
    </xf>
    <xf numFmtId="0" fontId="82" fillId="0" borderId="26" xfId="0" applyFont="1" applyBorder="1" applyAlignment="1">
      <alignment horizontal="left" vertical="center" wrapText="1" shrinkToFit="1"/>
    </xf>
    <xf numFmtId="184" fontId="72" fillId="0" borderId="82" xfId="0" applyNumberFormat="1" applyFont="1" applyBorder="1" applyAlignment="1">
      <alignment horizontal="left" vertical="center" shrinkToFit="1"/>
    </xf>
    <xf numFmtId="0" fontId="82" fillId="0" borderId="27" xfId="0" applyFont="1" applyBorder="1" applyAlignment="1">
      <alignment horizontal="left" vertical="center" shrinkToFit="1"/>
    </xf>
    <xf numFmtId="0" fontId="75" fillId="0" borderId="0" xfId="0" applyFont="1">
      <alignment vertical="center"/>
    </xf>
    <xf numFmtId="0" fontId="80" fillId="0" borderId="0" xfId="0" applyFont="1">
      <alignment vertical="center"/>
    </xf>
    <xf numFmtId="0" fontId="81" fillId="0" borderId="79" xfId="0" applyFont="1" applyBorder="1" applyAlignment="1">
      <alignment vertical="center" shrinkToFit="1"/>
    </xf>
    <xf numFmtId="0" fontId="81" fillId="0" borderId="81" xfId="0" applyFont="1" applyBorder="1" applyAlignment="1">
      <alignment vertical="center" shrinkToFit="1"/>
    </xf>
    <xf numFmtId="0" fontId="81" fillId="0" borderId="26" xfId="0" applyFont="1" applyBorder="1" applyAlignment="1">
      <alignment vertical="center" shrinkToFit="1"/>
    </xf>
    <xf numFmtId="9" fontId="81" fillId="0" borderId="26" xfId="1" applyFont="1" applyFill="1" applyBorder="1" applyAlignment="1">
      <alignment vertical="center" shrinkToFit="1"/>
    </xf>
    <xf numFmtId="176" fontId="81" fillId="0" borderId="26" xfId="0" applyNumberFormat="1" applyFont="1" applyBorder="1" applyAlignment="1">
      <alignment vertical="center" shrinkToFit="1"/>
    </xf>
    <xf numFmtId="0" fontId="81" fillId="0" borderId="48" xfId="0" applyFont="1" applyBorder="1" applyAlignment="1">
      <alignment horizontal="center" vertical="center" shrinkToFit="1"/>
    </xf>
    <xf numFmtId="0" fontId="81" fillId="0" borderId="82" xfId="0" applyFont="1" applyBorder="1" applyAlignment="1">
      <alignment horizontal="center" vertical="center" shrinkToFit="1"/>
    </xf>
    <xf numFmtId="0" fontId="64" fillId="0" borderId="0" xfId="0" applyFont="1" applyAlignment="1">
      <alignment horizontal="center" vertical="center"/>
    </xf>
    <xf numFmtId="0" fontId="86" fillId="0" borderId="0" xfId="0" applyFont="1">
      <alignment vertical="center"/>
    </xf>
    <xf numFmtId="0" fontId="72" fillId="0" borderId="0" xfId="0" applyFont="1">
      <alignment vertical="center"/>
    </xf>
    <xf numFmtId="0" fontId="81" fillId="0" borderId="85" xfId="0" applyFont="1" applyBorder="1" applyAlignment="1">
      <alignment vertical="center" shrinkToFit="1"/>
    </xf>
    <xf numFmtId="177" fontId="81" fillId="0" borderId="82" xfId="0" applyNumberFormat="1" applyFont="1" applyBorder="1" applyAlignment="1">
      <alignment horizontal="left" vertical="center" shrinkToFit="1"/>
    </xf>
    <xf numFmtId="0" fontId="81" fillId="0" borderId="83" xfId="0" applyFont="1" applyBorder="1" applyAlignment="1">
      <alignment vertical="center" shrinkToFit="1"/>
    </xf>
    <xf numFmtId="177" fontId="81" fillId="0" borderId="79" xfId="0" applyNumberFormat="1" applyFont="1" applyBorder="1" applyAlignment="1">
      <alignment horizontal="left" vertical="center" shrinkToFit="1"/>
    </xf>
    <xf numFmtId="184" fontId="72" fillId="0" borderId="26" xfId="0" applyNumberFormat="1" applyFont="1" applyBorder="1" applyAlignment="1">
      <alignment horizontal="left" vertical="center" shrinkToFit="1"/>
    </xf>
    <xf numFmtId="0" fontId="72" fillId="0" borderId="26" xfId="0" applyFont="1" applyBorder="1" applyAlignment="1">
      <alignment horizontal="left" vertical="center" wrapText="1"/>
    </xf>
    <xf numFmtId="0" fontId="72" fillId="0" borderId="79" xfId="0" applyFont="1" applyBorder="1" applyAlignment="1">
      <alignment horizontal="left" vertical="center" wrapText="1"/>
    </xf>
    <xf numFmtId="0" fontId="72" fillId="0" borderId="26" xfId="0" applyFont="1" applyBorder="1" applyAlignment="1">
      <alignment horizontal="left" vertical="center" wrapText="1" shrinkToFit="1"/>
    </xf>
    <xf numFmtId="0" fontId="72" fillId="0" borderId="79" xfId="0" applyFont="1" applyBorder="1" applyAlignment="1">
      <alignment horizontal="left" vertical="center" shrinkToFit="1"/>
    </xf>
    <xf numFmtId="0" fontId="72" fillId="0" borderId="26" xfId="0" applyFont="1" applyBorder="1" applyAlignment="1" applyProtection="1">
      <alignment horizontal="left" vertical="center"/>
      <protection locked="0"/>
    </xf>
    <xf numFmtId="0" fontId="72" fillId="0" borderId="79" xfId="0" applyFont="1" applyBorder="1" applyAlignment="1">
      <alignment horizontal="left" vertical="center" wrapText="1" shrinkToFit="1"/>
    </xf>
    <xf numFmtId="0" fontId="72" fillId="0" borderId="27" xfId="0" applyFont="1" applyBorder="1" applyAlignment="1">
      <alignment horizontal="left" vertical="center" wrapText="1" shrinkToFit="1"/>
    </xf>
    <xf numFmtId="176" fontId="72" fillId="0" borderId="79" xfId="0" applyNumberFormat="1" applyFont="1" applyBorder="1" applyAlignment="1">
      <alignment horizontal="left" vertical="center" shrinkToFit="1"/>
    </xf>
    <xf numFmtId="0" fontId="69" fillId="0" borderId="0" xfId="0" applyFont="1">
      <alignment vertical="center"/>
    </xf>
    <xf numFmtId="0" fontId="69" fillId="0" borderId="75" xfId="0" applyFont="1" applyBorder="1" applyAlignment="1">
      <alignment vertical="center" wrapText="1" shrinkToFit="1"/>
    </xf>
    <xf numFmtId="0" fontId="69" fillId="0" borderId="26" xfId="0" applyFont="1" applyBorder="1" applyAlignment="1">
      <alignment vertical="center" wrapText="1"/>
    </xf>
    <xf numFmtId="0" fontId="69" fillId="0" borderId="79" xfId="0" applyFont="1" applyBorder="1" applyAlignment="1">
      <alignment vertical="center" wrapText="1"/>
    </xf>
    <xf numFmtId="0" fontId="69" fillId="0" borderId="26" xfId="0" applyFont="1" applyBorder="1" applyAlignment="1">
      <alignment vertical="center" wrapText="1" shrinkToFit="1"/>
    </xf>
    <xf numFmtId="0" fontId="69" fillId="0" borderId="82" xfId="0" applyFont="1" applyBorder="1" applyAlignment="1">
      <alignment vertical="center" wrapText="1"/>
    </xf>
    <xf numFmtId="0" fontId="69" fillId="0" borderId="82" xfId="0" applyFont="1" applyBorder="1" applyAlignment="1">
      <alignment vertical="center" wrapText="1" shrinkToFit="1"/>
    </xf>
    <xf numFmtId="177" fontId="69" fillId="0" borderId="82" xfId="0" applyNumberFormat="1" applyFont="1" applyBorder="1" applyAlignment="1">
      <alignment vertical="center" shrinkToFit="1"/>
    </xf>
    <xf numFmtId="0" fontId="69" fillId="0" borderId="79" xfId="0" applyFont="1" applyBorder="1" applyAlignment="1">
      <alignment vertical="center" shrinkToFit="1"/>
    </xf>
    <xf numFmtId="0" fontId="69" fillId="0" borderId="26" xfId="0" applyFont="1" applyBorder="1" applyProtection="1">
      <alignment vertical="center"/>
      <protection locked="0"/>
    </xf>
    <xf numFmtId="0" fontId="69" fillId="0" borderId="82" xfId="0" applyFont="1" applyBorder="1" applyProtection="1">
      <alignment vertical="center"/>
      <protection locked="0"/>
    </xf>
    <xf numFmtId="0" fontId="69" fillId="0" borderId="79" xfId="0" applyFont="1" applyBorder="1" applyProtection="1">
      <alignment vertical="center"/>
      <protection locked="0"/>
    </xf>
    <xf numFmtId="0" fontId="69" fillId="0" borderId="27" xfId="0" applyFont="1" applyBorder="1" applyAlignment="1">
      <alignment vertical="center" wrapText="1" shrinkToFit="1"/>
    </xf>
    <xf numFmtId="0" fontId="69" fillId="0" borderId="82" xfId="0" applyFont="1" applyBorder="1" applyAlignment="1">
      <alignment vertical="center" shrinkToFit="1"/>
    </xf>
    <xf numFmtId="176" fontId="69" fillId="0" borderId="79" xfId="0" applyNumberFormat="1" applyFont="1" applyBorder="1" applyAlignment="1">
      <alignment vertical="center" shrinkToFit="1"/>
    </xf>
    <xf numFmtId="176" fontId="69" fillId="0" borderId="82" xfId="0" applyNumberFormat="1" applyFont="1" applyBorder="1" applyAlignment="1">
      <alignment vertical="center" shrinkToFit="1"/>
    </xf>
    <xf numFmtId="184" fontId="69" fillId="0" borderId="82" xfId="0" applyNumberFormat="1" applyFont="1" applyBorder="1" applyAlignment="1">
      <alignment horizontal="left" vertical="center" shrinkToFit="1"/>
    </xf>
    <xf numFmtId="184" fontId="69" fillId="0" borderId="80" xfId="0" applyNumberFormat="1" applyFont="1" applyBorder="1" applyAlignment="1">
      <alignment horizontal="left" vertical="center" shrinkToFit="1"/>
    </xf>
    <xf numFmtId="0" fontId="69" fillId="0" borderId="82" xfId="0" applyFont="1" applyBorder="1" applyAlignment="1">
      <alignment horizontal="left" vertical="center" shrinkToFit="1"/>
    </xf>
    <xf numFmtId="0" fontId="69" fillId="0" borderId="82" xfId="0" applyFont="1" applyBorder="1" applyAlignment="1">
      <alignment horizontal="left" vertical="center" wrapText="1"/>
    </xf>
    <xf numFmtId="178" fontId="69" fillId="0" borderId="79" xfId="0" applyNumberFormat="1" applyFont="1" applyBorder="1" applyAlignment="1">
      <alignment horizontal="left" vertical="center" shrinkToFit="1"/>
    </xf>
    <xf numFmtId="0" fontId="117" fillId="0" borderId="0" xfId="14" applyFont="1" applyAlignment="1" applyProtection="1">
      <alignment horizontal="center" vertical="center"/>
      <protection locked="0"/>
    </xf>
    <xf numFmtId="0" fontId="119" fillId="0" borderId="0" xfId="14" applyFont="1">
      <alignment vertical="center"/>
    </xf>
    <xf numFmtId="0" fontId="68" fillId="4" borderId="41" xfId="14" applyFont="1" applyFill="1" applyBorder="1" applyAlignment="1">
      <alignment horizontal="center" vertical="center" shrinkToFit="1"/>
    </xf>
    <xf numFmtId="0" fontId="68" fillId="4" borderId="92" xfId="14" applyFont="1" applyFill="1" applyBorder="1" applyAlignment="1">
      <alignment horizontal="center" vertical="center" shrinkToFit="1"/>
    </xf>
    <xf numFmtId="0" fontId="68" fillId="4" borderId="43" xfId="14" applyFont="1" applyFill="1" applyBorder="1" applyAlignment="1">
      <alignment horizontal="center" vertical="center" shrinkToFit="1"/>
    </xf>
    <xf numFmtId="0" fontId="66" fillId="0" borderId="0" xfId="14" applyFont="1">
      <alignment vertical="center"/>
    </xf>
    <xf numFmtId="177" fontId="60" fillId="0" borderId="19" xfId="8" applyNumberFormat="1" applyFont="1" applyBorder="1" applyAlignment="1">
      <alignment horizontal="right" vertical="center" shrinkToFit="1"/>
    </xf>
    <xf numFmtId="0" fontId="60" fillId="0" borderId="0" xfId="8" applyFont="1" applyAlignment="1">
      <alignment vertical="center" textRotation="255" wrapText="1"/>
    </xf>
    <xf numFmtId="0" fontId="78" fillId="0" borderId="0" xfId="0" applyFont="1" applyAlignment="1">
      <alignment horizontal="center" vertical="center"/>
    </xf>
    <xf numFmtId="0" fontId="60" fillId="0" borderId="13" xfId="8" applyFont="1" applyBorder="1" applyAlignment="1">
      <alignment horizontal="center" vertical="center"/>
    </xf>
    <xf numFmtId="0" fontId="60" fillId="0" borderId="0" xfId="8" applyFont="1" applyAlignment="1">
      <alignment horizontal="left"/>
    </xf>
    <xf numFmtId="0" fontId="60" fillId="0" borderId="66" xfId="8" applyFont="1" applyBorder="1" applyAlignment="1">
      <alignment horizontal="center" vertical="center"/>
    </xf>
    <xf numFmtId="182" fontId="60" fillId="0" borderId="56" xfId="8" applyNumberFormat="1" applyFont="1" applyBorder="1" applyAlignment="1">
      <alignment vertical="center"/>
    </xf>
    <xf numFmtId="189" fontId="60" fillId="0" borderId="13" xfId="8" applyNumberFormat="1" applyFont="1" applyBorder="1" applyAlignment="1">
      <alignment horizontal="left" vertical="center" shrinkToFit="1"/>
    </xf>
    <xf numFmtId="0" fontId="84" fillId="0" borderId="13" xfId="8" applyFont="1" applyBorder="1"/>
    <xf numFmtId="0" fontId="84" fillId="0" borderId="68" xfId="8" applyFont="1" applyBorder="1"/>
    <xf numFmtId="0" fontId="84" fillId="0" borderId="16" xfId="8" applyFont="1" applyBorder="1"/>
    <xf numFmtId="0" fontId="84" fillId="0" borderId="16" xfId="8" applyFont="1" applyBorder="1" applyAlignment="1">
      <alignment horizontal="left"/>
    </xf>
    <xf numFmtId="0" fontId="84" fillId="0" borderId="14" xfId="8" applyFont="1" applyBorder="1"/>
    <xf numFmtId="0" fontId="60" fillId="0" borderId="9" xfId="8" applyFont="1" applyBorder="1" applyAlignment="1">
      <alignment horizontal="left" shrinkToFit="1"/>
    </xf>
    <xf numFmtId="0" fontId="60" fillId="0" borderId="10" xfId="8" applyFont="1" applyBorder="1" applyAlignment="1">
      <alignment horizontal="left" shrinkToFit="1"/>
    </xf>
    <xf numFmtId="0" fontId="60" fillId="0" borderId="13" xfId="8" applyFont="1" applyBorder="1"/>
    <xf numFmtId="182" fontId="60" fillId="0" borderId="13" xfId="8" applyNumberFormat="1" applyFont="1" applyBorder="1" applyAlignment="1">
      <alignment vertical="center"/>
    </xf>
    <xf numFmtId="0" fontId="60" fillId="0" borderId="13" xfId="8" applyFont="1" applyBorder="1" applyAlignment="1">
      <alignment horizontal="center"/>
    </xf>
    <xf numFmtId="182" fontId="122" fillId="0" borderId="0" xfId="8" applyNumberFormat="1" applyFont="1" applyAlignment="1">
      <alignment vertical="center"/>
    </xf>
    <xf numFmtId="0" fontId="117" fillId="3" borderId="48" xfId="14" applyFont="1" applyFill="1" applyBorder="1" applyAlignment="1">
      <alignment horizontal="center" vertical="center" wrapText="1" shrinkToFit="1"/>
    </xf>
    <xf numFmtId="0" fontId="92" fillId="7" borderId="48" xfId="14" applyFont="1" applyFill="1" applyBorder="1" applyAlignment="1">
      <alignment horizontal="center" vertical="center" wrapText="1" shrinkToFit="1"/>
    </xf>
    <xf numFmtId="0" fontId="73" fillId="7" borderId="82" xfId="14" applyFont="1" applyFill="1" applyBorder="1" applyAlignment="1">
      <alignment horizontal="center" vertical="center" shrinkToFit="1"/>
    </xf>
    <xf numFmtId="0" fontId="68" fillId="7" borderId="82" xfId="14" applyFont="1" applyFill="1" applyBorder="1" applyAlignment="1">
      <alignment horizontal="center" vertical="center" shrinkToFit="1"/>
    </xf>
    <xf numFmtId="0" fontId="68" fillId="7" borderId="45" xfId="14" applyFont="1" applyFill="1" applyBorder="1" applyAlignment="1">
      <alignment horizontal="center" vertical="center" shrinkToFit="1"/>
    </xf>
    <xf numFmtId="184" fontId="64" fillId="7" borderId="46" xfId="14" applyNumberFormat="1" applyFont="1" applyFill="1" applyBorder="1">
      <alignment vertical="center"/>
    </xf>
    <xf numFmtId="0" fontId="91" fillId="7" borderId="47" xfId="14" applyFont="1" applyFill="1" applyBorder="1" applyAlignment="1">
      <alignment horizontal="center" vertical="center" shrinkToFit="1"/>
    </xf>
    <xf numFmtId="0" fontId="69" fillId="0" borderId="26" xfId="0" applyFont="1" applyBorder="1" applyAlignment="1">
      <alignment horizontal="left" vertical="center"/>
    </xf>
    <xf numFmtId="0" fontId="72" fillId="0" borderId="75" xfId="8" applyFont="1" applyBorder="1" applyAlignment="1">
      <alignment horizontal="left" vertical="center" shrinkToFit="1"/>
    </xf>
    <xf numFmtId="184" fontId="72" fillId="0" borderId="79" xfId="0" applyNumberFormat="1" applyFont="1" applyBorder="1" applyAlignment="1">
      <alignment horizontal="left" vertical="center" shrinkToFit="1"/>
    </xf>
    <xf numFmtId="0" fontId="64" fillId="8" borderId="73" xfId="8" applyFont="1" applyFill="1" applyBorder="1" applyAlignment="1">
      <alignment vertical="center" shrinkToFit="1"/>
    </xf>
    <xf numFmtId="0" fontId="69" fillId="8" borderId="7" xfId="8" applyFont="1" applyFill="1" applyBorder="1" applyAlignment="1">
      <alignment vertical="center" shrinkToFit="1"/>
    </xf>
    <xf numFmtId="0" fontId="69" fillId="8" borderId="30" xfId="0" applyFont="1" applyFill="1" applyBorder="1" applyAlignment="1">
      <alignment vertical="center" shrinkToFit="1"/>
    </xf>
    <xf numFmtId="0" fontId="69" fillId="8" borderId="79" xfId="0" applyFont="1" applyFill="1" applyBorder="1" applyAlignment="1">
      <alignment vertical="center" shrinkToFit="1"/>
    </xf>
    <xf numFmtId="0" fontId="60" fillId="0" borderId="1" xfId="8" applyFont="1" applyBorder="1" applyAlignment="1">
      <alignment horizontal="center"/>
    </xf>
    <xf numFmtId="0" fontId="60" fillId="0" borderId="3" xfId="8" applyFont="1" applyBorder="1" applyAlignment="1">
      <alignment horizontal="center" textRotation="255" wrapText="1"/>
    </xf>
    <xf numFmtId="0" fontId="81" fillId="0" borderId="48" xfId="0" applyFont="1" applyBorder="1" applyAlignment="1">
      <alignment horizontal="center" vertical="center" wrapText="1"/>
    </xf>
    <xf numFmtId="0" fontId="60" fillId="0" borderId="1" xfId="8" applyFont="1" applyBorder="1"/>
    <xf numFmtId="0" fontId="60" fillId="0" borderId="27" xfId="8" applyFont="1" applyBorder="1" applyAlignment="1">
      <alignment horizontal="center" textRotation="255" wrapText="1"/>
    </xf>
    <xf numFmtId="0" fontId="60" fillId="0" borderId="19" xfId="8" applyFont="1" applyBorder="1" applyAlignment="1">
      <alignment horizontal="center" textRotation="255" wrapText="1"/>
    </xf>
    <xf numFmtId="0" fontId="60" fillId="0" borderId="7" xfId="8" applyFont="1" applyBorder="1" applyAlignment="1">
      <alignment horizontal="center" textRotation="255" wrapText="1"/>
    </xf>
    <xf numFmtId="0" fontId="60" fillId="0" borderId="70" xfId="8" applyFont="1" applyBorder="1" applyAlignment="1">
      <alignment horizontal="left" shrinkToFit="1"/>
    </xf>
    <xf numFmtId="0" fontId="84" fillId="0" borderId="69" xfId="8" applyFont="1" applyBorder="1" applyAlignment="1">
      <alignment horizontal="left"/>
    </xf>
    <xf numFmtId="0" fontId="110" fillId="0" borderId="0" xfId="11" applyFont="1" applyAlignment="1">
      <alignment horizontal="left" vertical="center"/>
    </xf>
    <xf numFmtId="0" fontId="44" fillId="0" borderId="0" xfId="11" applyFont="1" applyAlignment="1">
      <alignment shrinkToFit="1"/>
    </xf>
    <xf numFmtId="0" fontId="108" fillId="0" borderId="0" xfId="18" applyFont="1" applyAlignment="1"/>
    <xf numFmtId="0" fontId="44" fillId="0" borderId="0" xfId="11" applyFont="1" applyAlignment="1"/>
    <xf numFmtId="0" fontId="12" fillId="0" borderId="0" xfId="11" applyFont="1" applyAlignment="1">
      <alignment wrapText="1"/>
    </xf>
    <xf numFmtId="0" fontId="14" fillId="0" borderId="0" xfId="11" applyFont="1" applyAlignment="1">
      <alignment wrapText="1"/>
    </xf>
    <xf numFmtId="0" fontId="108" fillId="0" borderId="0" xfId="8" applyFont="1" applyAlignment="1">
      <alignment vertical="center"/>
    </xf>
    <xf numFmtId="0" fontId="15" fillId="0" borderId="13" xfId="8" applyFont="1" applyBorder="1" applyAlignment="1">
      <alignment vertical="center" wrapText="1"/>
    </xf>
    <xf numFmtId="0" fontId="13" fillId="0" borderId="69" xfId="8" applyFont="1" applyBorder="1" applyAlignment="1" applyProtection="1">
      <alignment vertical="center"/>
      <protection locked="0"/>
    </xf>
    <xf numFmtId="0" fontId="15" fillId="0" borderId="0" xfId="8" applyFont="1" applyAlignment="1">
      <alignment horizontal="right" vertical="center"/>
    </xf>
    <xf numFmtId="0" fontId="15" fillId="0" borderId="13" xfId="8" applyFont="1" applyBorder="1" applyAlignment="1">
      <alignment vertical="center"/>
    </xf>
    <xf numFmtId="0" fontId="13" fillId="0" borderId="13" xfId="8" applyFont="1" applyBorder="1" applyAlignment="1">
      <alignment vertical="center"/>
    </xf>
    <xf numFmtId="0" fontId="108" fillId="0" borderId="0" xfId="8" applyFont="1" applyAlignment="1" applyProtection="1">
      <alignment vertical="center"/>
      <protection locked="0"/>
    </xf>
    <xf numFmtId="0" fontId="109" fillId="0" borderId="0" xfId="8" applyFont="1" applyAlignment="1" applyProtection="1">
      <alignment vertical="center"/>
      <protection locked="0"/>
    </xf>
    <xf numFmtId="0" fontId="15" fillId="0" borderId="0" xfId="8" applyFont="1" applyAlignment="1" applyProtection="1">
      <alignment vertical="center"/>
      <protection locked="0"/>
    </xf>
    <xf numFmtId="0" fontId="15" fillId="0" borderId="69" xfId="8" applyFont="1" applyBorder="1" applyAlignment="1" applyProtection="1">
      <alignment vertical="center" wrapText="1"/>
      <protection locked="0"/>
    </xf>
    <xf numFmtId="0" fontId="14" fillId="0" borderId="69" xfId="11" applyFont="1" applyBorder="1" applyAlignment="1" applyProtection="1">
      <alignment vertical="center" shrinkToFit="1"/>
      <protection locked="0"/>
    </xf>
    <xf numFmtId="0" fontId="14" fillId="0" borderId="69" xfId="11" applyFont="1" applyBorder="1" applyAlignment="1" applyProtection="1">
      <alignment horizontal="left" vertical="center" shrinkToFit="1"/>
      <protection locked="0"/>
    </xf>
    <xf numFmtId="0" fontId="14" fillId="0" borderId="0" xfId="11" applyFont="1" applyAlignment="1" applyProtection="1">
      <alignment vertical="center" shrinkToFit="1"/>
      <protection locked="0"/>
    </xf>
    <xf numFmtId="0" fontId="14" fillId="0" borderId="0" xfId="11" applyFont="1" applyAlignment="1" applyProtection="1">
      <alignment horizontal="left" vertical="center" shrinkToFit="1"/>
      <protection locked="0"/>
    </xf>
    <xf numFmtId="0" fontId="15" fillId="0" borderId="0" xfId="8" applyFont="1" applyAlignment="1" applyProtection="1">
      <alignment horizontal="right" vertical="center" wrapText="1"/>
      <protection locked="0"/>
    </xf>
    <xf numFmtId="0" fontId="15" fillId="0" borderId="0" xfId="8" applyFont="1" applyAlignment="1" applyProtection="1">
      <alignment vertical="center" wrapText="1"/>
      <protection locked="0"/>
    </xf>
    <xf numFmtId="0" fontId="10" fillId="0" borderId="69" xfId="8" applyBorder="1" applyProtection="1">
      <protection locked="0"/>
    </xf>
    <xf numFmtId="0" fontId="16" fillId="0" borderId="13" xfId="8" applyFont="1" applyBorder="1" applyAlignment="1" applyProtection="1">
      <alignment vertical="center" wrapText="1"/>
      <protection locked="0"/>
    </xf>
    <xf numFmtId="0" fontId="103" fillId="0" borderId="8" xfId="14" applyFont="1" applyBorder="1" applyAlignment="1">
      <alignment horizontal="left"/>
    </xf>
    <xf numFmtId="0" fontId="104" fillId="0" borderId="72" xfId="14" applyFont="1" applyBorder="1" applyAlignment="1">
      <alignment horizontal="center" vertical="center"/>
    </xf>
    <xf numFmtId="0" fontId="104" fillId="0" borderId="59" xfId="14" applyFont="1" applyBorder="1">
      <alignment vertical="center"/>
    </xf>
    <xf numFmtId="0" fontId="103" fillId="0" borderId="0" xfId="14" applyFont="1" applyAlignment="1">
      <alignment horizontal="right"/>
    </xf>
    <xf numFmtId="0" fontId="104" fillId="0" borderId="27" xfId="14" applyFont="1" applyBorder="1" applyAlignment="1">
      <alignment horizontal="center" vertical="center"/>
    </xf>
    <xf numFmtId="0" fontId="104" fillId="0" borderId="97" xfId="14" applyFont="1" applyBorder="1">
      <alignment vertical="center"/>
    </xf>
    <xf numFmtId="0" fontId="104" fillId="0" borderId="19" xfId="14" applyFont="1" applyBorder="1">
      <alignment vertical="center"/>
    </xf>
    <xf numFmtId="0" fontId="104" fillId="0" borderId="7" xfId="14" applyFont="1" applyBorder="1">
      <alignment vertical="center"/>
    </xf>
    <xf numFmtId="0" fontId="13" fillId="0" borderId="5" xfId="8" applyFont="1" applyBorder="1" applyAlignment="1">
      <alignment vertical="center"/>
    </xf>
    <xf numFmtId="0" fontId="13" fillId="0" borderId="17" xfId="8" applyFont="1" applyBorder="1" applyAlignment="1">
      <alignment vertical="center"/>
    </xf>
    <xf numFmtId="0" fontId="104" fillId="0" borderId="78" xfId="14" applyFont="1" applyBorder="1" applyAlignment="1">
      <alignment horizontal="center" vertical="center"/>
    </xf>
    <xf numFmtId="0" fontId="103" fillId="0" borderId="60" xfId="14" applyFont="1" applyBorder="1" applyAlignment="1">
      <alignment horizontal="center" vertical="center"/>
    </xf>
    <xf numFmtId="0" fontId="104" fillId="0" borderId="3" xfId="14" applyFont="1" applyBorder="1" applyAlignment="1">
      <alignment horizontal="center" vertical="center"/>
    </xf>
    <xf numFmtId="0" fontId="104" fillId="0" borderId="0" xfId="14" applyFont="1" applyAlignment="1">
      <alignment horizontal="center" vertical="center"/>
    </xf>
    <xf numFmtId="0" fontId="61" fillId="0" borderId="0" xfId="14" applyFont="1" applyAlignment="1">
      <alignment horizontal="left" vertical="center"/>
    </xf>
    <xf numFmtId="0" fontId="84" fillId="0" borderId="11" xfId="8" applyFont="1" applyBorder="1"/>
    <xf numFmtId="0" fontId="84" fillId="0" borderId="9" xfId="8" applyFont="1" applyBorder="1"/>
    <xf numFmtId="0" fontId="60" fillId="0" borderId="77" xfId="21" applyFont="1" applyBorder="1">
      <alignment vertical="center"/>
    </xf>
    <xf numFmtId="0" fontId="19" fillId="0" borderId="21" xfId="8" applyFont="1" applyBorder="1" applyAlignment="1" applyProtection="1">
      <alignment horizontal="left" vertical="center"/>
      <protection locked="0"/>
    </xf>
    <xf numFmtId="0" fontId="60" fillId="9" borderId="66" xfId="8" applyFont="1" applyFill="1" applyBorder="1" applyAlignment="1">
      <alignment vertical="center" shrinkToFit="1"/>
    </xf>
    <xf numFmtId="0" fontId="125" fillId="9" borderId="76" xfId="8" applyFont="1" applyFill="1" applyBorder="1" applyAlignment="1">
      <alignment horizontal="center" vertical="center" shrinkToFit="1"/>
    </xf>
    <xf numFmtId="0" fontId="60" fillId="9" borderId="1" xfId="8" applyFont="1" applyFill="1" applyBorder="1" applyAlignment="1">
      <alignment vertical="center" shrinkToFit="1"/>
    </xf>
    <xf numFmtId="185" fontId="125" fillId="9" borderId="17" xfId="8" applyNumberFormat="1" applyFont="1" applyFill="1" applyBorder="1" applyAlignment="1">
      <alignment horizontal="center" vertical="center" shrinkToFit="1"/>
    </xf>
    <xf numFmtId="0" fontId="60" fillId="9" borderId="78" xfId="8" applyFont="1" applyFill="1" applyBorder="1" applyAlignment="1">
      <alignment vertical="center" shrinkToFit="1"/>
    </xf>
    <xf numFmtId="0" fontId="60" fillId="9" borderId="7" xfId="8" applyFont="1" applyFill="1" applyBorder="1" applyAlignment="1">
      <alignment vertical="center" shrinkToFit="1"/>
    </xf>
    <xf numFmtId="0" fontId="78" fillId="3" borderId="75" xfId="0" applyFont="1" applyFill="1" applyBorder="1" applyAlignment="1">
      <alignment horizontal="center" vertical="center"/>
    </xf>
    <xf numFmtId="0" fontId="80" fillId="0" borderId="27" xfId="0" applyFont="1" applyBorder="1">
      <alignment vertical="center"/>
    </xf>
    <xf numFmtId="38" fontId="80" fillId="0" borderId="27" xfId="3" applyFont="1" applyBorder="1">
      <alignment vertical="center"/>
    </xf>
    <xf numFmtId="0" fontId="80" fillId="0" borderId="19" xfId="0" applyFont="1" applyBorder="1">
      <alignment vertical="center"/>
    </xf>
    <xf numFmtId="0" fontId="78" fillId="0" borderId="75" xfId="0" applyFont="1" applyBorder="1" applyAlignment="1">
      <alignment horizontal="center" vertical="center"/>
    </xf>
    <xf numFmtId="0" fontId="126" fillId="0" borderId="75" xfId="0" applyFont="1" applyBorder="1" applyAlignment="1">
      <alignment horizontal="center" vertical="center"/>
    </xf>
    <xf numFmtId="192" fontId="13" fillId="0" borderId="0" xfId="8" applyNumberFormat="1" applyFont="1" applyAlignment="1">
      <alignment horizontal="right"/>
    </xf>
    <xf numFmtId="0" fontId="13" fillId="10" borderId="5" xfId="8" applyFont="1" applyFill="1" applyBorder="1" applyAlignment="1">
      <alignment vertical="center"/>
    </xf>
    <xf numFmtId="0" fontId="13" fillId="10" borderId="0" xfId="8" applyFont="1" applyFill="1" applyAlignment="1">
      <alignment vertical="center"/>
    </xf>
    <xf numFmtId="0" fontId="13" fillId="10" borderId="13" xfId="8" applyFont="1" applyFill="1" applyBorder="1" applyAlignment="1">
      <alignment vertical="center"/>
    </xf>
    <xf numFmtId="183" fontId="19" fillId="10" borderId="50" xfId="8" applyNumberFormat="1" applyFont="1" applyFill="1" applyBorder="1" applyAlignment="1">
      <alignment horizontal="center" vertical="center" shrinkToFit="1"/>
    </xf>
    <xf numFmtId="183" fontId="19" fillId="10" borderId="32" xfId="8" applyNumberFormat="1" applyFont="1" applyFill="1" applyBorder="1" applyAlignment="1">
      <alignment horizontal="center" vertical="center" shrinkToFit="1"/>
    </xf>
    <xf numFmtId="0" fontId="64" fillId="11" borderId="75" xfId="0" applyFont="1" applyFill="1" applyBorder="1" applyAlignment="1">
      <alignment horizontal="center" vertical="center"/>
    </xf>
    <xf numFmtId="0" fontId="60" fillId="10" borderId="75" xfId="8" applyFont="1" applyFill="1" applyBorder="1" applyAlignment="1">
      <alignment horizontal="center" vertical="center" shrinkToFit="1"/>
    </xf>
    <xf numFmtId="177" fontId="60" fillId="10" borderId="19" xfId="8" applyNumberFormat="1" applyFont="1" applyFill="1" applyBorder="1" applyAlignment="1">
      <alignment horizontal="right" vertical="center" shrinkToFit="1"/>
    </xf>
    <xf numFmtId="0" fontId="13" fillId="10" borderId="13" xfId="8" applyFont="1" applyFill="1" applyBorder="1" applyAlignment="1">
      <alignment horizontal="right" vertical="center"/>
    </xf>
    <xf numFmtId="183" fontId="19" fillId="0" borderId="50" xfId="8" applyNumberFormat="1" applyFont="1" applyBorder="1" applyAlignment="1">
      <alignment horizontal="center" vertical="center" shrinkToFit="1"/>
    </xf>
    <xf numFmtId="183" fontId="19" fillId="0" borderId="32" xfId="8" applyNumberFormat="1" applyFont="1" applyBorder="1" applyAlignment="1">
      <alignment horizontal="center" vertical="center" shrinkToFit="1"/>
    </xf>
    <xf numFmtId="0" fontId="19" fillId="0" borderId="94" xfId="21" applyFont="1" applyBorder="1" applyAlignment="1">
      <alignment horizontal="distributed" vertical="center" shrinkToFit="1"/>
    </xf>
    <xf numFmtId="185" fontId="13" fillId="0" borderId="77" xfId="21" applyNumberFormat="1" applyFont="1" applyBorder="1" applyAlignment="1">
      <alignment horizontal="left" vertical="center" indent="1"/>
    </xf>
    <xf numFmtId="0" fontId="60" fillId="0" borderId="3" xfId="21" applyFont="1" applyBorder="1">
      <alignment vertical="center"/>
    </xf>
    <xf numFmtId="0" fontId="19" fillId="0" borderId="94" xfId="21" applyFont="1" applyBorder="1" applyAlignment="1">
      <alignment horizontal="distributed" vertical="center"/>
    </xf>
    <xf numFmtId="0" fontId="19" fillId="0" borderId="81" xfId="21" applyFont="1" applyBorder="1" applyAlignment="1">
      <alignment horizontal="distributed" vertical="center"/>
    </xf>
    <xf numFmtId="0" fontId="19" fillId="0" borderId="11" xfId="21" applyFont="1" applyBorder="1" applyAlignment="1">
      <alignment horizontal="distributed" vertical="center" wrapText="1" shrinkToFit="1"/>
    </xf>
    <xf numFmtId="0" fontId="19" fillId="0" borderId="94" xfId="21" applyFont="1" applyBorder="1" applyAlignment="1">
      <alignment horizontal="distributed" vertical="center" wrapText="1" shrinkToFit="1"/>
    </xf>
    <xf numFmtId="0" fontId="81" fillId="0" borderId="30" xfId="0" applyFont="1" applyBorder="1">
      <alignment vertical="center"/>
    </xf>
    <xf numFmtId="0" fontId="81" fillId="0" borderId="30" xfId="0" applyFont="1" applyBorder="1" applyAlignment="1">
      <alignment vertical="center" shrinkToFit="1"/>
    </xf>
    <xf numFmtId="9" fontId="81" fillId="0" borderId="79" xfId="1" applyFont="1" applyFill="1" applyBorder="1" applyAlignment="1">
      <alignment vertical="center" shrinkToFit="1"/>
    </xf>
    <xf numFmtId="0" fontId="63" fillId="0" borderId="0" xfId="14" applyFont="1" applyAlignment="1">
      <alignment vertical="center" shrinkToFit="1"/>
    </xf>
    <xf numFmtId="0" fontId="107" fillId="0" borderId="0" xfId="8" applyFont="1" applyAlignment="1">
      <alignment horizontal="center" vertical="center"/>
    </xf>
    <xf numFmtId="0" fontId="15" fillId="0" borderId="0" xfId="8" applyFont="1" applyAlignment="1" applyProtection="1">
      <alignment vertical="top"/>
      <protection locked="0"/>
    </xf>
    <xf numFmtId="0" fontId="15" fillId="0" borderId="0" xfId="8" applyFont="1" applyAlignment="1" applyProtection="1">
      <alignment horizontal="left"/>
      <protection locked="0"/>
    </xf>
    <xf numFmtId="0" fontId="15" fillId="0" borderId="51" xfId="8" applyFont="1" applyBorder="1" applyAlignment="1">
      <alignment vertical="center"/>
    </xf>
    <xf numFmtId="0" fontId="109" fillId="0" borderId="0" xfId="8" applyFont="1" applyProtection="1">
      <protection locked="0"/>
    </xf>
    <xf numFmtId="38" fontId="15" fillId="0" borderId="53" xfId="3" applyFont="1" applyFill="1" applyBorder="1" applyAlignment="1" applyProtection="1">
      <alignment vertical="center"/>
      <protection locked="0"/>
    </xf>
    <xf numFmtId="38" fontId="15" fillId="0" borderId="65" xfId="3" applyFont="1" applyFill="1" applyBorder="1" applyAlignment="1" applyProtection="1">
      <alignment vertical="center"/>
      <protection locked="0"/>
    </xf>
    <xf numFmtId="0" fontId="15" fillId="0" borderId="51" xfId="10" applyFont="1" applyBorder="1" applyAlignment="1">
      <alignment horizontal="center" vertical="center"/>
    </xf>
    <xf numFmtId="0" fontId="112" fillId="0" borderId="0" xfId="10" applyFont="1" applyAlignment="1">
      <alignment horizontal="left" vertical="center"/>
    </xf>
    <xf numFmtId="182" fontId="19" fillId="0" borderId="0" xfId="9" applyNumberFormat="1" applyFont="1" applyAlignment="1">
      <alignment horizontal="right" vertical="center"/>
    </xf>
    <xf numFmtId="0" fontId="111" fillId="0" borderId="0" xfId="10" applyFont="1">
      <alignment vertical="center"/>
    </xf>
    <xf numFmtId="0" fontId="103" fillId="0" borderId="0" xfId="14" applyFont="1" applyAlignment="1">
      <alignment horizontal="left"/>
    </xf>
    <xf numFmtId="0" fontId="13" fillId="0" borderId="0" xfId="10" applyFont="1" applyAlignment="1"/>
    <xf numFmtId="0" fontId="13" fillId="0" borderId="0" xfId="10" applyFont="1" applyAlignment="1">
      <alignment horizontal="right" vertical="center"/>
    </xf>
    <xf numFmtId="0" fontId="13" fillId="0" borderId="0" xfId="10" applyFont="1" applyAlignment="1">
      <alignment horizontal="center" vertical="center"/>
    </xf>
    <xf numFmtId="0" fontId="113" fillId="0" borderId="0" xfId="10" applyFont="1" applyAlignment="1">
      <alignment horizontal="center" vertical="center"/>
    </xf>
    <xf numFmtId="0" fontId="17" fillId="0" borderId="0" xfId="10" applyFont="1">
      <alignment vertical="center"/>
    </xf>
    <xf numFmtId="0" fontId="120" fillId="0" borderId="0" xfId="0" applyFont="1">
      <alignment vertical="center"/>
    </xf>
    <xf numFmtId="0" fontId="13" fillId="0" borderId="0" xfId="8" applyFont="1" applyAlignment="1" applyProtection="1">
      <alignment horizontal="center"/>
      <protection locked="0"/>
    </xf>
    <xf numFmtId="0" fontId="13" fillId="0" borderId="13" xfId="8" applyFont="1" applyBorder="1" applyAlignment="1">
      <alignment horizontal="right" vertical="center"/>
    </xf>
    <xf numFmtId="0" fontId="21" fillId="0" borderId="0" xfId="8" applyFont="1" applyProtection="1">
      <protection locked="0"/>
    </xf>
    <xf numFmtId="0" fontId="21" fillId="0" borderId="0" xfId="8" applyFont="1" applyAlignment="1" applyProtection="1">
      <alignment vertical="center"/>
      <protection locked="0"/>
    </xf>
    <xf numFmtId="0" fontId="15" fillId="0" borderId="0" xfId="8" applyFont="1" applyAlignment="1" applyProtection="1">
      <alignment horizontal="left" vertical="center" shrinkToFit="1"/>
      <protection locked="0"/>
    </xf>
    <xf numFmtId="0" fontId="13" fillId="0" borderId="0" xfId="8" applyFont="1" applyAlignment="1" applyProtection="1">
      <alignment horizontal="left" vertical="center"/>
      <protection locked="0"/>
    </xf>
    <xf numFmtId="0" fontId="13" fillId="0" borderId="1" xfId="8" applyFont="1" applyBorder="1" applyAlignment="1" applyProtection="1">
      <alignment horizontal="right" vertical="center"/>
      <protection locked="0"/>
    </xf>
    <xf numFmtId="0" fontId="13" fillId="0" borderId="6" xfId="8" applyFont="1" applyBorder="1" applyAlignment="1" applyProtection="1">
      <alignment horizontal="right" vertical="center"/>
      <protection locked="0"/>
    </xf>
    <xf numFmtId="0" fontId="13" fillId="10" borderId="13" xfId="8" applyFont="1" applyFill="1" applyBorder="1" applyAlignment="1" applyProtection="1">
      <alignment vertical="center"/>
      <protection locked="0"/>
    </xf>
    <xf numFmtId="0" fontId="13" fillId="0" borderId="0" xfId="8" applyFont="1" applyAlignment="1" applyProtection="1">
      <alignment horizontal="right" vertical="center"/>
      <protection locked="0"/>
    </xf>
    <xf numFmtId="0" fontId="10" fillId="0" borderId="0" xfId="8" applyAlignment="1" applyProtection="1">
      <alignment horizontal="right" indent="1"/>
      <protection locked="0"/>
    </xf>
    <xf numFmtId="178" fontId="13" fillId="0" borderId="0" xfId="8" applyNumberFormat="1" applyFont="1" applyAlignment="1" applyProtection="1">
      <alignment horizontal="center" vertical="center"/>
      <protection locked="0"/>
    </xf>
    <xf numFmtId="178" fontId="15" fillId="0" borderId="0" xfId="8" applyNumberFormat="1" applyFont="1" applyAlignment="1" applyProtection="1">
      <alignment horizontal="center" vertical="center"/>
      <protection locked="0"/>
    </xf>
    <xf numFmtId="178" fontId="13" fillId="0" borderId="2" xfId="8" applyNumberFormat="1" applyFont="1" applyBorder="1" applyAlignment="1" applyProtection="1">
      <alignment horizontal="center" vertical="center"/>
      <protection locked="0"/>
    </xf>
    <xf numFmtId="0" fontId="15" fillId="0" borderId="0" xfId="8" applyFont="1" applyAlignment="1" applyProtection="1">
      <alignment horizontal="center" vertical="center"/>
      <protection locked="0"/>
    </xf>
    <xf numFmtId="0" fontId="19" fillId="0" borderId="4" xfId="8" applyFont="1" applyBorder="1" applyAlignment="1" applyProtection="1">
      <alignment horizontal="center" vertical="center"/>
      <protection locked="0"/>
    </xf>
    <xf numFmtId="178" fontId="19" fillId="0" borderId="5" xfId="8" applyNumberFormat="1" applyFont="1" applyBorder="1" applyAlignment="1" applyProtection="1">
      <alignment horizontal="center" vertical="center"/>
      <protection locked="0"/>
    </xf>
    <xf numFmtId="0" fontId="13" fillId="0" borderId="5" xfId="8" applyFont="1" applyBorder="1" applyAlignment="1" applyProtection="1">
      <alignment vertical="center"/>
      <protection locked="0"/>
    </xf>
    <xf numFmtId="0" fontId="13" fillId="0" borderId="3" xfId="8" applyFont="1" applyBorder="1" applyAlignment="1" applyProtection="1">
      <alignment vertical="center" shrinkToFit="1"/>
      <protection locked="0"/>
    </xf>
    <xf numFmtId="0" fontId="12" fillId="0" borderId="0" xfId="8" applyFont="1" applyAlignment="1" applyProtection="1">
      <alignment horizontal="left" vertical="center" wrapText="1"/>
      <protection locked="0"/>
    </xf>
    <xf numFmtId="0" fontId="12" fillId="0" borderId="8" xfId="8" applyFont="1" applyBorder="1" applyAlignment="1" applyProtection="1">
      <alignment horizontal="left" vertical="center" wrapText="1"/>
      <protection locked="0"/>
    </xf>
    <xf numFmtId="0" fontId="13" fillId="0" borderId="7" xfId="8" applyFont="1" applyBorder="1" applyAlignment="1" applyProtection="1">
      <alignment vertical="center" shrinkToFit="1"/>
      <protection locked="0"/>
    </xf>
    <xf numFmtId="0" fontId="13" fillId="0" borderId="0" xfId="8" applyFont="1" applyAlignment="1" applyProtection="1">
      <alignment vertical="center" shrinkToFit="1"/>
      <protection locked="0"/>
    </xf>
    <xf numFmtId="0" fontId="45" fillId="0" borderId="66" xfId="8" applyFont="1" applyBorder="1" applyAlignment="1" applyProtection="1">
      <alignment vertical="center" wrapText="1"/>
      <protection locked="0"/>
    </xf>
    <xf numFmtId="0" fontId="19" fillId="0" borderId="66" xfId="8" applyFont="1" applyBorder="1" applyAlignment="1" applyProtection="1">
      <alignment vertical="center" wrapText="1"/>
      <protection locked="0"/>
    </xf>
    <xf numFmtId="0" fontId="19" fillId="0" borderId="66" xfId="8" applyFont="1" applyBorder="1" applyAlignment="1" applyProtection="1">
      <alignment vertical="center"/>
      <protection locked="0"/>
    </xf>
    <xf numFmtId="49" fontId="28" fillId="0" borderId="0" xfId="8" applyNumberFormat="1" applyFont="1" applyAlignment="1" applyProtection="1">
      <alignment vertical="center" wrapText="1"/>
      <protection locked="0"/>
    </xf>
    <xf numFmtId="49" fontId="28" fillId="0" borderId="20" xfId="8" applyNumberFormat="1" applyFont="1" applyBorder="1" applyAlignment="1" applyProtection="1">
      <alignment vertical="center" wrapText="1"/>
      <protection locked="0"/>
    </xf>
    <xf numFmtId="49" fontId="28" fillId="0" borderId="21" xfId="8" applyNumberFormat="1" applyFont="1" applyBorder="1" applyAlignment="1" applyProtection="1">
      <alignment vertical="center" wrapText="1"/>
      <protection locked="0"/>
    </xf>
    <xf numFmtId="49" fontId="28" fillId="0" borderId="22" xfId="8" applyNumberFormat="1" applyFont="1" applyBorder="1" applyAlignment="1" applyProtection="1">
      <alignment vertical="center" wrapText="1"/>
      <protection locked="0"/>
    </xf>
    <xf numFmtId="0" fontId="19" fillId="0" borderId="3" xfId="8" applyFont="1" applyBorder="1" applyAlignment="1" applyProtection="1">
      <alignment vertical="center"/>
      <protection locked="0"/>
    </xf>
    <xf numFmtId="0" fontId="19" fillId="0" borderId="9" xfId="8" applyFont="1" applyBorder="1" applyAlignment="1" applyProtection="1">
      <alignment vertical="center"/>
      <protection locked="0"/>
    </xf>
    <xf numFmtId="0" fontId="12" fillId="0" borderId="0" xfId="8" applyFont="1" applyAlignment="1" applyProtection="1">
      <alignment horizontal="left" vertical="top"/>
      <protection locked="0"/>
    </xf>
    <xf numFmtId="0" fontId="19" fillId="0" borderId="3" xfId="8" applyFont="1" applyBorder="1" applyProtection="1">
      <protection locked="0"/>
    </xf>
    <xf numFmtId="0" fontId="19" fillId="0" borderId="9" xfId="8" applyFont="1" applyBorder="1" applyProtection="1">
      <protection locked="0"/>
    </xf>
    <xf numFmtId="0" fontId="19" fillId="0" borderId="7" xfId="8" applyFont="1" applyBorder="1" applyProtection="1">
      <protection locked="0"/>
    </xf>
    <xf numFmtId="0" fontId="19" fillId="0" borderId="10" xfId="8" applyFont="1" applyBorder="1" applyProtection="1">
      <protection locked="0"/>
    </xf>
    <xf numFmtId="192" fontId="13" fillId="0" borderId="0" xfId="8" applyNumberFormat="1" applyFont="1" applyAlignment="1" applyProtection="1">
      <alignment horizontal="right"/>
      <protection locked="0"/>
    </xf>
    <xf numFmtId="0" fontId="15" fillId="0" borderId="0" xfId="8" applyFont="1" applyAlignment="1" applyProtection="1">
      <alignment horizontal="center" vertical="center" wrapText="1"/>
      <protection locked="0"/>
    </xf>
    <xf numFmtId="0" fontId="12" fillId="0" borderId="0" xfId="8" applyFont="1" applyAlignment="1" applyProtection="1">
      <alignment horizontal="center" vertical="center" wrapText="1"/>
      <protection locked="0"/>
    </xf>
    <xf numFmtId="49" fontId="28" fillId="0" borderId="0" xfId="8" applyNumberFormat="1" applyFont="1" applyAlignment="1" applyProtection="1">
      <alignment horizontal="center" vertical="center"/>
      <protection locked="0"/>
    </xf>
    <xf numFmtId="49" fontId="28" fillId="0" borderId="0" xfId="8" applyNumberFormat="1" applyFont="1" applyAlignment="1" applyProtection="1">
      <alignment vertical="center"/>
      <protection locked="0"/>
    </xf>
    <xf numFmtId="49" fontId="17" fillId="0" borderId="0" xfId="8" applyNumberFormat="1" applyFont="1" applyAlignment="1" applyProtection="1">
      <alignment vertical="center"/>
      <protection locked="0"/>
    </xf>
    <xf numFmtId="0" fontId="28" fillId="0" borderId="0" xfId="8" applyFont="1" applyAlignment="1" applyProtection="1">
      <alignment horizontal="center"/>
      <protection locked="0"/>
    </xf>
    <xf numFmtId="0" fontId="20" fillId="0" borderId="0" xfId="8" applyFont="1" applyAlignment="1" applyProtection="1">
      <alignment vertical="center"/>
      <protection locked="0"/>
    </xf>
    <xf numFmtId="0" fontId="19" fillId="0" borderId="0" xfId="8" applyFont="1" applyAlignment="1" applyProtection="1">
      <alignment vertical="center"/>
      <protection locked="0"/>
    </xf>
    <xf numFmtId="0" fontId="23" fillId="0" borderId="0" xfId="8" applyFont="1" applyAlignment="1" applyProtection="1">
      <alignment vertical="center"/>
      <protection locked="0"/>
    </xf>
    <xf numFmtId="0" fontId="13" fillId="0" borderId="3" xfId="8" applyFont="1" applyBorder="1" applyAlignment="1" applyProtection="1">
      <alignment horizontal="right" vertical="center"/>
      <protection locked="0"/>
    </xf>
    <xf numFmtId="176" fontId="13" fillId="0" borderId="0" xfId="8" applyNumberFormat="1" applyFont="1" applyAlignment="1" applyProtection="1">
      <alignment horizontal="center" shrinkToFit="1"/>
      <protection locked="0"/>
    </xf>
    <xf numFmtId="0" fontId="13" fillId="0" borderId="8" xfId="8" applyFont="1" applyBorder="1" applyAlignment="1" applyProtection="1">
      <alignment vertical="center"/>
      <protection locked="0"/>
    </xf>
    <xf numFmtId="0" fontId="13" fillId="0" borderId="0" xfId="8" applyFont="1" applyAlignment="1" applyProtection="1">
      <alignment horizontal="left"/>
      <protection locked="0"/>
    </xf>
    <xf numFmtId="0" fontId="13" fillId="0" borderId="0" xfId="8" applyFont="1" applyAlignment="1" applyProtection="1">
      <alignment horizontal="center" shrinkToFit="1"/>
      <protection locked="0"/>
    </xf>
    <xf numFmtId="0" fontId="13" fillId="10" borderId="13" xfId="8" applyFont="1" applyFill="1" applyBorder="1" applyAlignment="1" applyProtection="1">
      <alignment horizontal="center"/>
      <protection locked="0"/>
    </xf>
    <xf numFmtId="0" fontId="13" fillId="10" borderId="13" xfId="8" applyFont="1" applyFill="1" applyBorder="1" applyAlignment="1" applyProtection="1">
      <alignment horizontal="right"/>
      <protection locked="0"/>
    </xf>
    <xf numFmtId="0" fontId="13" fillId="0" borderId="13" xfId="8" applyFont="1" applyBorder="1" applyAlignment="1" applyProtection="1">
      <alignment horizontal="center"/>
      <protection locked="0"/>
    </xf>
    <xf numFmtId="0" fontId="13" fillId="0" borderId="13" xfId="8" applyFont="1" applyBorder="1" applyAlignment="1" applyProtection="1">
      <alignment horizontal="right"/>
      <protection locked="0"/>
    </xf>
    <xf numFmtId="0" fontId="13" fillId="0" borderId="7" xfId="8" applyFont="1" applyBorder="1" applyAlignment="1" applyProtection="1">
      <alignment vertical="center"/>
      <protection locked="0"/>
    </xf>
    <xf numFmtId="0" fontId="13" fillId="0" borderId="66" xfId="8" applyFont="1" applyBorder="1" applyAlignment="1" applyProtection="1">
      <alignment vertical="center" wrapText="1"/>
      <protection locked="0"/>
    </xf>
    <xf numFmtId="180" fontId="13" fillId="0" borderId="0" xfId="8" applyNumberFormat="1" applyFont="1" applyAlignment="1" applyProtection="1">
      <alignment vertical="center"/>
      <protection locked="0"/>
    </xf>
    <xf numFmtId="180" fontId="13" fillId="0" borderId="1" xfId="8" applyNumberFormat="1" applyFont="1" applyBorder="1" applyAlignment="1" applyProtection="1">
      <alignment vertical="center"/>
      <protection locked="0"/>
    </xf>
    <xf numFmtId="178" fontId="13" fillId="0" borderId="12" xfId="8" applyNumberFormat="1" applyFont="1" applyBorder="1" applyAlignment="1" applyProtection="1">
      <alignment horizontal="center" vertical="center"/>
      <protection locked="0"/>
    </xf>
    <xf numFmtId="180" fontId="13" fillId="0" borderId="0" xfId="8" applyNumberFormat="1" applyFont="1" applyProtection="1">
      <protection locked="0"/>
    </xf>
    <xf numFmtId="0" fontId="12" fillId="0" borderId="0" xfId="8" applyFont="1" applyAlignment="1" applyProtection="1">
      <alignment horizontal="left" vertical="center"/>
      <protection locked="0"/>
    </xf>
    <xf numFmtId="0" fontId="12" fillId="0" borderId="0" xfId="8" applyFont="1" applyAlignment="1" applyProtection="1">
      <alignment vertical="center" wrapText="1"/>
      <protection locked="0"/>
    </xf>
    <xf numFmtId="0" fontId="13" fillId="0" borderId="0" xfId="8" applyFont="1" applyAlignment="1" applyProtection="1">
      <alignment horizontal="center" vertical="center" wrapText="1"/>
      <protection locked="0"/>
    </xf>
    <xf numFmtId="49" fontId="16" fillId="0" borderId="0" xfId="8" applyNumberFormat="1" applyFont="1" applyAlignment="1" applyProtection="1">
      <alignment vertical="center"/>
      <protection locked="0"/>
    </xf>
    <xf numFmtId="49" fontId="24" fillId="0" borderId="0" xfId="8" applyNumberFormat="1" applyFont="1" applyAlignment="1" applyProtection="1">
      <alignment vertical="center"/>
      <protection locked="0"/>
    </xf>
    <xf numFmtId="49" fontId="16" fillId="0" borderId="0" xfId="8" applyNumberFormat="1" applyFont="1" applyAlignment="1" applyProtection="1">
      <alignment horizontal="center" vertical="center" wrapText="1"/>
      <protection locked="0"/>
    </xf>
    <xf numFmtId="0" fontId="30" fillId="0" borderId="0" xfId="8" applyFont="1" applyProtection="1">
      <protection locked="0"/>
    </xf>
    <xf numFmtId="49" fontId="18" fillId="0" borderId="0" xfId="8" applyNumberFormat="1" applyFont="1" applyAlignment="1" applyProtection="1">
      <alignment vertical="center"/>
      <protection locked="0"/>
    </xf>
    <xf numFmtId="0" fontId="13" fillId="0" borderId="0" xfId="8" applyFont="1" applyAlignment="1" applyProtection="1">
      <alignment vertical="top" wrapText="1"/>
      <protection locked="0"/>
    </xf>
    <xf numFmtId="0" fontId="16" fillId="0" borderId="0" xfId="8" applyFont="1" applyAlignment="1" applyProtection="1">
      <alignment horizontal="right"/>
      <protection locked="0"/>
    </xf>
    <xf numFmtId="49" fontId="29" fillId="0" borderId="0" xfId="8" applyNumberFormat="1" applyFont="1" applyAlignment="1" applyProtection="1">
      <alignment vertical="center"/>
      <protection locked="0"/>
    </xf>
    <xf numFmtId="49" fontId="25" fillId="0" borderId="0" xfId="8" applyNumberFormat="1" applyFont="1" applyAlignment="1" applyProtection="1">
      <alignment vertical="center"/>
      <protection locked="0"/>
    </xf>
    <xf numFmtId="0" fontId="37" fillId="0" borderId="0" xfId="14" applyProtection="1">
      <alignment vertical="center"/>
      <protection locked="0"/>
    </xf>
    <xf numFmtId="0" fontId="16" fillId="0" borderId="9" xfId="8" applyFont="1" applyBorder="1" applyAlignment="1" applyProtection="1">
      <alignment vertical="center"/>
      <protection locked="0"/>
    </xf>
    <xf numFmtId="0" fontId="47" fillId="0" borderId="0" xfId="14" applyFont="1" applyProtection="1">
      <alignment vertical="center"/>
      <protection locked="0"/>
    </xf>
    <xf numFmtId="0" fontId="37" fillId="0" borderId="0" xfId="14" applyAlignment="1" applyProtection="1">
      <alignment horizontal="center" vertical="center"/>
      <protection locked="0"/>
    </xf>
    <xf numFmtId="0" fontId="15" fillId="0" borderId="0" xfId="14" applyFont="1" applyProtection="1">
      <alignment vertical="center"/>
      <protection locked="0"/>
    </xf>
    <xf numFmtId="0" fontId="13" fillId="0" borderId="0" xfId="14" applyFont="1" applyProtection="1">
      <alignment vertical="center"/>
      <protection locked="0"/>
    </xf>
    <xf numFmtId="0" fontId="13" fillId="0" borderId="0" xfId="14" applyFont="1" applyAlignment="1" applyProtection="1">
      <alignment horizontal="center" vertical="center"/>
      <protection locked="0"/>
    </xf>
    <xf numFmtId="0" fontId="10" fillId="0" borderId="0" xfId="14" applyFont="1" applyProtection="1">
      <alignment vertical="center"/>
      <protection locked="0"/>
    </xf>
    <xf numFmtId="0" fontId="11" fillId="0" borderId="0" xfId="14" applyFont="1" applyProtection="1">
      <alignment vertical="center"/>
      <protection locked="0"/>
    </xf>
    <xf numFmtId="0" fontId="42" fillId="0" borderId="0" xfId="14" applyFont="1" applyAlignment="1" applyProtection="1">
      <alignment vertical="distributed"/>
      <protection locked="0"/>
    </xf>
    <xf numFmtId="0" fontId="10" fillId="0" borderId="0" xfId="14" applyFont="1" applyAlignment="1" applyProtection="1">
      <alignment horizontal="center" vertical="center"/>
      <protection locked="0"/>
    </xf>
    <xf numFmtId="0" fontId="15" fillId="0" borderId="0" xfId="14" applyFont="1" applyAlignment="1" applyProtection="1">
      <protection locked="0"/>
    </xf>
    <xf numFmtId="0" fontId="13" fillId="0" borderId="0" xfId="14" applyFont="1" applyAlignment="1" applyProtection="1">
      <alignment wrapText="1"/>
      <protection locked="0"/>
    </xf>
    <xf numFmtId="0" fontId="16" fillId="0" borderId="0" xfId="14" applyFont="1" applyAlignment="1" applyProtection="1">
      <alignment wrapText="1"/>
      <protection locked="0"/>
    </xf>
    <xf numFmtId="0" fontId="43" fillId="0" borderId="0" xfId="14" applyFont="1" applyAlignment="1" applyProtection="1">
      <alignment vertical="center" wrapText="1"/>
      <protection locked="0"/>
    </xf>
    <xf numFmtId="0" fontId="43" fillId="0" borderId="0" xfId="14" applyFont="1" applyAlignment="1" applyProtection="1">
      <alignment horizontal="center" vertical="center" wrapText="1"/>
      <protection locked="0"/>
    </xf>
    <xf numFmtId="38" fontId="15" fillId="0" borderId="0" xfId="15" applyFont="1" applyFill="1" applyAlignment="1" applyProtection="1">
      <protection locked="0"/>
    </xf>
    <xf numFmtId="185" fontId="13" fillId="0" borderId="0" xfId="14" applyNumberFormat="1" applyFont="1" applyProtection="1">
      <alignment vertical="center"/>
      <protection locked="0"/>
    </xf>
    <xf numFmtId="0" fontId="16" fillId="0" borderId="0" xfId="14" applyFont="1" applyAlignment="1" applyProtection="1">
      <alignment horizontal="center"/>
      <protection locked="0"/>
    </xf>
    <xf numFmtId="0" fontId="44" fillId="0" borderId="0" xfId="14" applyFont="1" applyAlignment="1" applyProtection="1">
      <alignment vertical="center" wrapText="1"/>
      <protection locked="0"/>
    </xf>
    <xf numFmtId="38" fontId="14" fillId="0" borderId="0" xfId="15" applyFont="1" applyFill="1" applyAlignment="1" applyProtection="1">
      <protection locked="0"/>
    </xf>
    <xf numFmtId="0" fontId="54" fillId="0" borderId="0" xfId="14" applyFont="1" applyAlignment="1" applyProtection="1">
      <alignment horizontal="left"/>
      <protection locked="0"/>
    </xf>
    <xf numFmtId="0" fontId="16" fillId="0" borderId="0" xfId="14" applyFont="1" applyAlignment="1" applyProtection="1">
      <alignment vertical="center" wrapText="1"/>
      <protection locked="0"/>
    </xf>
    <xf numFmtId="0" fontId="53" fillId="0" borderId="0" xfId="14" applyFont="1" applyProtection="1">
      <alignment vertical="center"/>
      <protection locked="0"/>
    </xf>
    <xf numFmtId="0" fontId="55" fillId="0" borderId="0" xfId="14" applyFont="1" applyProtection="1">
      <alignment vertical="center"/>
      <protection locked="0"/>
    </xf>
    <xf numFmtId="38" fontId="14" fillId="0" borderId="0" xfId="15" applyFont="1" applyFill="1" applyAlignment="1" applyProtection="1">
      <alignment horizontal="center"/>
      <protection locked="0"/>
    </xf>
    <xf numFmtId="0" fontId="45" fillId="0" borderId="0" xfId="14" applyFont="1" applyAlignment="1" applyProtection="1">
      <alignment vertical="center" wrapText="1"/>
      <protection locked="0"/>
    </xf>
    <xf numFmtId="0" fontId="54" fillId="0" borderId="0" xfId="14" applyFont="1" applyAlignment="1" applyProtection="1">
      <alignment horizontal="left" vertical="top"/>
      <protection locked="0"/>
    </xf>
    <xf numFmtId="0" fontId="16" fillId="0" borderId="1" xfId="14" applyFont="1" applyBorder="1" applyAlignment="1" applyProtection="1">
      <alignment vertical="center" wrapText="1"/>
      <protection locked="0"/>
    </xf>
    <xf numFmtId="0" fontId="15" fillId="0" borderId="54" xfId="14" applyFont="1" applyBorder="1" applyAlignment="1" applyProtection="1">
      <alignment horizontal="center" vertical="center" wrapText="1"/>
      <protection locked="0"/>
    </xf>
    <xf numFmtId="0" fontId="16" fillId="0" borderId="55" xfId="14" applyFont="1" applyBorder="1" applyProtection="1">
      <alignment vertical="center"/>
      <protection locked="0"/>
    </xf>
    <xf numFmtId="0" fontId="16" fillId="0" borderId="66" xfId="14" applyFont="1" applyBorder="1" applyProtection="1">
      <alignment vertical="center"/>
      <protection locked="0"/>
    </xf>
    <xf numFmtId="0" fontId="16" fillId="0" borderId="76" xfId="14" applyFont="1" applyBorder="1" applyProtection="1">
      <alignment vertical="center"/>
      <protection locked="0"/>
    </xf>
    <xf numFmtId="0" fontId="15" fillId="0" borderId="38" xfId="14" applyFont="1" applyBorder="1" applyAlignment="1" applyProtection="1">
      <alignment horizontal="center" vertical="center" wrapText="1"/>
      <protection locked="0"/>
    </xf>
    <xf numFmtId="0" fontId="16" fillId="0" borderId="9" xfId="14" applyFont="1" applyBorder="1" applyProtection="1">
      <alignment vertical="center"/>
      <protection locked="0"/>
    </xf>
    <xf numFmtId="0" fontId="16" fillId="0" borderId="0" xfId="14" applyFont="1" applyProtection="1">
      <alignment vertical="center"/>
      <protection locked="0"/>
    </xf>
    <xf numFmtId="0" fontId="16" fillId="0" borderId="8" xfId="14" applyFont="1" applyBorder="1" applyProtection="1">
      <alignment vertical="center"/>
      <protection locked="0"/>
    </xf>
    <xf numFmtId="0" fontId="16" fillId="0" borderId="15" xfId="14" applyFont="1" applyBorder="1" applyProtection="1">
      <alignment vertical="center"/>
      <protection locked="0"/>
    </xf>
    <xf numFmtId="0" fontId="16" fillId="0" borderId="13" xfId="14" applyFont="1" applyBorder="1" applyProtection="1">
      <alignment vertical="center"/>
      <protection locked="0"/>
    </xf>
    <xf numFmtId="0" fontId="16" fillId="0" borderId="5" xfId="14" applyFont="1" applyBorder="1" applyProtection="1">
      <alignment vertical="center"/>
      <protection locked="0"/>
    </xf>
    <xf numFmtId="0" fontId="17" fillId="0" borderId="0" xfId="14" applyFont="1" applyProtection="1">
      <alignment vertical="center"/>
      <protection locked="0"/>
    </xf>
    <xf numFmtId="0" fontId="17" fillId="0" borderId="8" xfId="14" applyFont="1" applyBorder="1" applyProtection="1">
      <alignment vertical="center"/>
      <protection locked="0"/>
    </xf>
    <xf numFmtId="0" fontId="13" fillId="0" borderId="0" xfId="14" applyFont="1" applyAlignment="1" applyProtection="1">
      <alignment horizontal="center"/>
      <protection locked="0"/>
    </xf>
    <xf numFmtId="0" fontId="15" fillId="0" borderId="37" xfId="14" applyFont="1" applyBorder="1" applyAlignment="1" applyProtection="1">
      <alignment horizontal="center" vertical="center" wrapText="1"/>
      <protection locked="0"/>
    </xf>
    <xf numFmtId="0" fontId="90" fillId="0" borderId="10" xfId="14" applyFont="1" applyBorder="1" applyAlignment="1" applyProtection="1">
      <alignment horizontal="center" vertical="center" shrinkToFit="1"/>
      <protection locked="0"/>
    </xf>
    <xf numFmtId="0" fontId="15" fillId="0" borderId="1" xfId="14" applyFont="1" applyBorder="1" applyProtection="1">
      <alignment vertical="center"/>
      <protection locked="0"/>
    </xf>
    <xf numFmtId="0" fontId="16" fillId="0" borderId="66" xfId="14" applyFont="1" applyBorder="1" applyAlignment="1" applyProtection="1">
      <alignment horizontal="center" vertical="center"/>
      <protection locked="0"/>
    </xf>
    <xf numFmtId="0" fontId="56" fillId="0" borderId="0" xfId="14" applyFont="1" applyProtection="1">
      <alignment vertical="center"/>
      <protection locked="0"/>
    </xf>
    <xf numFmtId="0" fontId="16" fillId="0" borderId="0" xfId="14" applyFont="1" applyAlignment="1" applyProtection="1">
      <alignment horizontal="left" vertical="center"/>
      <protection locked="0"/>
    </xf>
    <xf numFmtId="49" fontId="16" fillId="0" borderId="0" xfId="14" applyNumberFormat="1" applyFont="1" applyProtection="1">
      <alignment vertical="center"/>
      <protection locked="0"/>
    </xf>
    <xf numFmtId="0" fontId="57" fillId="0" borderId="0" xfId="14" applyFont="1" applyAlignment="1" applyProtection="1">
      <alignment horizontal="center"/>
      <protection locked="0"/>
    </xf>
    <xf numFmtId="0" fontId="57" fillId="0" borderId="0" xfId="14" applyFont="1" applyProtection="1">
      <alignment vertical="center"/>
      <protection locked="0"/>
    </xf>
    <xf numFmtId="0" fontId="57" fillId="0" borderId="0" xfId="14" applyFont="1" applyAlignment="1" applyProtection="1">
      <protection locked="0"/>
    </xf>
    <xf numFmtId="0" fontId="57" fillId="0" borderId="0" xfId="14" applyFont="1" applyAlignment="1" applyProtection="1">
      <alignment horizontal="right" vertical="center"/>
      <protection locked="0"/>
    </xf>
    <xf numFmtId="0" fontId="57" fillId="0" borderId="0" xfId="14" applyFont="1" applyAlignment="1" applyProtection="1">
      <alignment horizontal="center" vertical="center"/>
      <protection locked="0"/>
    </xf>
    <xf numFmtId="0" fontId="16" fillId="0" borderId="0" xfId="14" applyFont="1" applyAlignment="1" applyProtection="1">
      <alignment horizontal="left" vertical="center" indent="3"/>
      <protection locked="0"/>
    </xf>
    <xf numFmtId="0" fontId="16" fillId="0" borderId="0" xfId="14" applyFont="1" applyAlignment="1" applyProtection="1">
      <alignment horizontal="right" vertical="center"/>
      <protection locked="0"/>
    </xf>
    <xf numFmtId="0" fontId="16" fillId="0" borderId="0" xfId="14" applyFont="1" applyAlignment="1" applyProtection="1">
      <alignment horizontal="right" vertical="center" wrapText="1"/>
      <protection locked="0"/>
    </xf>
    <xf numFmtId="0" fontId="16" fillId="0" borderId="0" xfId="14" applyFont="1" applyAlignment="1" applyProtection="1">
      <alignment horizontal="center" vertical="center" wrapText="1"/>
      <protection locked="0"/>
    </xf>
    <xf numFmtId="0" fontId="47" fillId="0" borderId="0" xfId="14" applyFont="1" applyAlignment="1" applyProtection="1">
      <alignment horizontal="center" vertical="center"/>
      <protection locked="0"/>
    </xf>
    <xf numFmtId="0" fontId="52" fillId="0" borderId="0" xfId="14" applyFont="1" applyProtection="1">
      <alignment vertical="center"/>
      <protection locked="0"/>
    </xf>
    <xf numFmtId="0" fontId="45" fillId="0" borderId="0" xfId="14" applyFont="1" applyProtection="1">
      <alignment vertical="center"/>
      <protection locked="0"/>
    </xf>
    <xf numFmtId="0" fontId="37" fillId="0" borderId="0" xfId="14" applyAlignment="1">
      <alignment horizontal="center" vertical="center"/>
    </xf>
    <xf numFmtId="0" fontId="124" fillId="0" borderId="0" xfId="0" applyFont="1">
      <alignment vertical="center"/>
    </xf>
    <xf numFmtId="0" fontId="72" fillId="0" borderId="26" xfId="0" applyFont="1" applyBorder="1" applyAlignment="1">
      <alignment horizontal="left" vertical="center"/>
    </xf>
    <xf numFmtId="0" fontId="72" fillId="0" borderId="0" xfId="0" applyFont="1" applyAlignment="1">
      <alignment horizontal="left" vertical="center"/>
    </xf>
    <xf numFmtId="0" fontId="72" fillId="0" borderId="19" xfId="8" applyFont="1" applyBorder="1" applyAlignment="1">
      <alignment horizontal="left" vertical="center" shrinkToFit="1"/>
    </xf>
    <xf numFmtId="176" fontId="72" fillId="0" borderId="79" xfId="0" applyNumberFormat="1" applyFont="1" applyBorder="1" applyAlignment="1">
      <alignment vertical="center" shrinkToFit="1"/>
    </xf>
    <xf numFmtId="0" fontId="72" fillId="0" borderId="26" xfId="0" applyFont="1" applyBorder="1" applyAlignment="1">
      <alignment vertical="center" wrapText="1"/>
    </xf>
    <xf numFmtId="0" fontId="72" fillId="0" borderId="79" xfId="0" applyFont="1" applyBorder="1" applyAlignment="1">
      <alignment vertical="center" wrapText="1"/>
    </xf>
    <xf numFmtId="0" fontId="72" fillId="0" borderId="26" xfId="0" applyFont="1" applyBorder="1" applyAlignment="1">
      <alignment vertical="center" wrapText="1" shrinkToFit="1"/>
    </xf>
    <xf numFmtId="0" fontId="72" fillId="0" borderId="82" xfId="0" applyFont="1" applyBorder="1" applyAlignment="1">
      <alignment vertical="center" wrapText="1"/>
    </xf>
    <xf numFmtId="0" fontId="72" fillId="0" borderId="82" xfId="0" applyFont="1" applyBorder="1" applyAlignment="1">
      <alignment vertical="center" wrapText="1" shrinkToFit="1"/>
    </xf>
    <xf numFmtId="177" fontId="72" fillId="0" borderId="82" xfId="0" applyNumberFormat="1" applyFont="1" applyBorder="1" applyAlignment="1">
      <alignment vertical="center" shrinkToFit="1"/>
    </xf>
    <xf numFmtId="0" fontId="72" fillId="0" borderId="79" xfId="0" applyFont="1" applyBorder="1" applyAlignment="1">
      <alignment vertical="center" shrinkToFit="1"/>
    </xf>
    <xf numFmtId="0" fontId="72" fillId="0" borderId="26" xfId="0" applyFont="1" applyBorder="1" applyProtection="1">
      <alignment vertical="center"/>
      <protection locked="0"/>
    </xf>
    <xf numFmtId="0" fontId="72" fillId="0" borderId="82" xfId="0" applyFont="1" applyBorder="1" applyProtection="1">
      <alignment vertical="center"/>
      <protection locked="0"/>
    </xf>
    <xf numFmtId="0" fontId="72" fillId="0" borderId="79" xfId="0" applyFont="1" applyBorder="1" applyProtection="1">
      <alignment vertical="center"/>
      <protection locked="0"/>
    </xf>
    <xf numFmtId="0" fontId="72" fillId="0" borderId="27" xfId="0" applyFont="1" applyBorder="1" applyAlignment="1">
      <alignment vertical="center" wrapText="1" shrinkToFit="1"/>
    </xf>
    <xf numFmtId="0" fontId="72" fillId="0" borderId="82" xfId="0" applyFont="1" applyBorder="1" applyAlignment="1">
      <alignment vertical="center" shrinkToFit="1"/>
    </xf>
    <xf numFmtId="176" fontId="72" fillId="0" borderId="82" xfId="0" applyNumberFormat="1" applyFont="1" applyBorder="1" applyAlignment="1">
      <alignment vertical="center" shrinkToFit="1"/>
    </xf>
    <xf numFmtId="0" fontId="72" fillId="0" borderId="75" xfId="8" applyFont="1" applyBorder="1" applyAlignment="1">
      <alignment vertical="center" shrinkToFit="1"/>
    </xf>
    <xf numFmtId="0" fontId="72" fillId="0" borderId="19" xfId="8" applyFont="1" applyBorder="1" applyAlignment="1">
      <alignment vertical="center" shrinkToFit="1"/>
    </xf>
    <xf numFmtId="185" fontId="60" fillId="10" borderId="73" xfId="8" applyNumberFormat="1" applyFont="1" applyFill="1" applyBorder="1" applyAlignment="1">
      <alignment vertical="center" shrinkToFit="1"/>
    </xf>
    <xf numFmtId="0" fontId="80" fillId="0" borderId="12" xfId="8" applyFont="1" applyBorder="1" applyAlignment="1">
      <alignment vertical="center" shrinkToFit="1"/>
    </xf>
    <xf numFmtId="185" fontId="72" fillId="0" borderId="50" xfId="8" applyNumberFormat="1" applyFont="1" applyBorder="1" applyAlignment="1">
      <alignment vertical="center" shrinkToFit="1"/>
    </xf>
    <xf numFmtId="0" fontId="72" fillId="0" borderId="50" xfId="8" applyFont="1" applyBorder="1" applyAlignment="1">
      <alignment vertical="center" shrinkToFit="1"/>
    </xf>
    <xf numFmtId="0" fontId="72" fillId="0" borderId="35" xfId="8" applyFont="1" applyBorder="1" applyAlignment="1">
      <alignment vertical="center"/>
    </xf>
    <xf numFmtId="182" fontId="72" fillId="0" borderId="50" xfId="8" applyNumberFormat="1" applyFont="1" applyBorder="1" applyAlignment="1">
      <alignment horizontal="left" vertical="center"/>
    </xf>
    <xf numFmtId="0" fontId="72" fillId="0" borderId="50" xfId="8" applyFont="1" applyBorder="1" applyAlignment="1">
      <alignment vertical="center"/>
    </xf>
    <xf numFmtId="0" fontId="75" fillId="0" borderId="0" xfId="8" applyFont="1" applyAlignment="1">
      <alignment vertical="center"/>
    </xf>
    <xf numFmtId="0" fontId="72" fillId="0" borderId="82" xfId="0" applyFont="1" applyBorder="1" applyAlignment="1">
      <alignment horizontal="left" vertical="center" wrapText="1"/>
    </xf>
    <xf numFmtId="0" fontId="72" fillId="0" borderId="82" xfId="0" applyFont="1" applyBorder="1" applyAlignment="1">
      <alignment horizontal="left" vertical="center" shrinkToFit="1"/>
    </xf>
    <xf numFmtId="0" fontId="19" fillId="0" borderId="77" xfId="9" applyFont="1" applyBorder="1" applyAlignment="1">
      <alignment horizontal="center" vertical="center"/>
    </xf>
    <xf numFmtId="0" fontId="15" fillId="0" borderId="15" xfId="8" applyFont="1" applyBorder="1" applyAlignment="1" applyProtection="1">
      <alignment horizontal="center" vertical="center"/>
      <protection locked="0"/>
    </xf>
    <xf numFmtId="0" fontId="13" fillId="0" borderId="0" xfId="8" applyFont="1" applyAlignment="1" applyProtection="1">
      <alignment vertical="center" wrapText="1"/>
      <protection locked="0"/>
    </xf>
    <xf numFmtId="57" fontId="0" fillId="0" borderId="0" xfId="0" applyNumberFormat="1">
      <alignment vertical="center"/>
    </xf>
    <xf numFmtId="14" fontId="0" fillId="0" borderId="0" xfId="0" applyNumberFormat="1">
      <alignment vertical="center"/>
    </xf>
    <xf numFmtId="0" fontId="15" fillId="0" borderId="0" xfId="10" applyFont="1" applyAlignment="1">
      <alignment horizontal="left" vertical="center"/>
    </xf>
    <xf numFmtId="0" fontId="129" fillId="0" borderId="0" xfId="0" applyFont="1">
      <alignment vertical="center"/>
    </xf>
    <xf numFmtId="0" fontId="130" fillId="0" borderId="0" xfId="14" applyFont="1" applyProtection="1">
      <alignment vertical="center"/>
      <protection locked="0"/>
    </xf>
    <xf numFmtId="183" fontId="72" fillId="0" borderId="82" xfId="0" applyNumberFormat="1" applyFont="1" applyBorder="1" applyAlignment="1">
      <alignment vertical="center" shrinkToFit="1"/>
    </xf>
    <xf numFmtId="183" fontId="72" fillId="0" borderId="82" xfId="0" applyNumberFormat="1" applyFont="1" applyBorder="1" applyAlignment="1">
      <alignment horizontal="left" vertical="center" shrinkToFit="1"/>
    </xf>
    <xf numFmtId="0" fontId="64" fillId="0" borderId="75" xfId="0" applyFont="1" applyBorder="1" applyAlignment="1">
      <alignment horizontal="center" vertical="center"/>
    </xf>
    <xf numFmtId="0" fontId="132" fillId="7" borderId="48" xfId="14" applyFont="1" applyFill="1" applyBorder="1" applyAlignment="1">
      <alignment horizontal="center" vertical="center" wrapText="1" shrinkToFit="1"/>
    </xf>
    <xf numFmtId="0" fontId="75" fillId="0" borderId="0" xfId="0" applyFont="1" applyAlignment="1">
      <alignment horizontal="center" vertical="center"/>
    </xf>
    <xf numFmtId="0" fontId="75" fillId="0" borderId="0" xfId="0" applyFont="1" applyAlignment="1">
      <alignment vertical="center" wrapText="1"/>
    </xf>
    <xf numFmtId="0" fontId="75" fillId="0" borderId="51" xfId="0" applyFont="1" applyBorder="1" applyAlignment="1">
      <alignment horizontal="center" vertical="center"/>
    </xf>
    <xf numFmtId="0" fontId="75" fillId="0" borderId="51" xfId="0" applyFont="1" applyBorder="1" applyAlignment="1">
      <alignment vertical="center" wrapText="1"/>
    </xf>
    <xf numFmtId="0" fontId="75" fillId="0" borderId="51" xfId="0" applyFont="1" applyBorder="1">
      <alignment vertical="center"/>
    </xf>
    <xf numFmtId="0" fontId="75" fillId="0" borderId="0" xfId="0" applyFont="1" applyAlignment="1">
      <alignment horizontal="left" vertical="center" wrapText="1"/>
    </xf>
    <xf numFmtId="0" fontId="64" fillId="11" borderId="74" xfId="0" applyFont="1" applyFill="1" applyBorder="1" applyAlignment="1">
      <alignment horizontal="center" vertical="center"/>
    </xf>
    <xf numFmtId="0" fontId="72" fillId="10" borderId="30" xfId="0" applyFont="1" applyFill="1" applyBorder="1" applyAlignment="1">
      <alignment vertical="center" shrinkToFit="1"/>
    </xf>
    <xf numFmtId="0" fontId="72" fillId="10" borderId="79" xfId="0" applyFont="1" applyFill="1" applyBorder="1" applyAlignment="1">
      <alignment vertical="center" shrinkToFit="1"/>
    </xf>
    <xf numFmtId="0" fontId="72" fillId="10" borderId="81" xfId="0" applyFont="1" applyFill="1" applyBorder="1" applyAlignment="1">
      <alignment vertical="center" shrinkToFit="1"/>
    </xf>
    <xf numFmtId="0" fontId="72" fillId="10" borderId="26" xfId="0" applyFont="1" applyFill="1" applyBorder="1" applyAlignment="1">
      <alignment vertical="center" shrinkToFit="1"/>
    </xf>
    <xf numFmtId="0" fontId="72" fillId="10" borderId="26" xfId="1" applyNumberFormat="1" applyFont="1" applyFill="1" applyBorder="1" applyAlignment="1">
      <alignment vertical="center" shrinkToFit="1"/>
    </xf>
    <xf numFmtId="0" fontId="72" fillId="10" borderId="79" xfId="1" applyNumberFormat="1" applyFont="1" applyFill="1" applyBorder="1" applyAlignment="1">
      <alignment vertical="center" shrinkToFit="1"/>
    </xf>
    <xf numFmtId="0" fontId="72" fillId="0" borderId="0" xfId="0" applyFont="1" applyAlignment="1">
      <alignment vertical="center" shrinkToFit="1"/>
    </xf>
    <xf numFmtId="177" fontId="72" fillId="0" borderId="19" xfId="0" applyNumberFormat="1" applyFont="1" applyBorder="1" applyAlignment="1">
      <alignment vertical="center" shrinkToFit="1"/>
    </xf>
    <xf numFmtId="0" fontId="72" fillId="0" borderId="19" xfId="0" applyFont="1" applyBorder="1" applyAlignment="1">
      <alignment horizontal="left" vertical="center"/>
    </xf>
    <xf numFmtId="183" fontId="72" fillId="0" borderId="79" xfId="0" applyNumberFormat="1" applyFont="1" applyBorder="1" applyAlignment="1">
      <alignment vertical="center" shrinkToFit="1"/>
    </xf>
    <xf numFmtId="183" fontId="72" fillId="0" borderId="79" xfId="0" applyNumberFormat="1" applyFont="1" applyBorder="1" applyAlignment="1">
      <alignment horizontal="left" vertical="center" shrinkToFit="1"/>
    </xf>
    <xf numFmtId="0" fontId="81" fillId="0" borderId="76" xfId="0" applyFont="1" applyBorder="1" applyAlignment="1">
      <alignment horizontal="center" vertical="center"/>
    </xf>
    <xf numFmtId="184" fontId="81" fillId="0" borderId="26" xfId="0" applyNumberFormat="1" applyFont="1" applyBorder="1" applyAlignment="1">
      <alignment horizontal="left" vertical="center" shrinkToFit="1"/>
    </xf>
    <xf numFmtId="0" fontId="81" fillId="0" borderId="82" xfId="0" applyFont="1" applyBorder="1">
      <alignment vertical="center"/>
    </xf>
    <xf numFmtId="182" fontId="81" fillId="0" borderId="82" xfId="0" applyNumberFormat="1" applyFont="1" applyBorder="1" applyAlignment="1">
      <alignment horizontal="left" vertical="center"/>
    </xf>
    <xf numFmtId="184" fontId="81" fillId="0" borderId="80" xfId="0" applyNumberFormat="1" applyFont="1" applyBorder="1" applyAlignment="1">
      <alignment horizontal="left" vertical="center" shrinkToFit="1"/>
    </xf>
    <xf numFmtId="182" fontId="81" fillId="0" borderId="79" xfId="0" applyNumberFormat="1" applyFont="1" applyBorder="1" applyAlignment="1">
      <alignment horizontal="left" vertical="center" shrinkToFit="1"/>
    </xf>
    <xf numFmtId="0" fontId="81" fillId="0" borderId="26" xfId="0" applyFont="1" applyBorder="1" applyAlignment="1" applyProtection="1">
      <alignment horizontal="left" vertical="center"/>
      <protection locked="0"/>
    </xf>
    <xf numFmtId="0" fontId="81" fillId="0" borderId="75" xfId="0" applyFont="1" applyBorder="1" applyAlignment="1">
      <alignment horizontal="center" vertical="center"/>
    </xf>
    <xf numFmtId="176" fontId="81" fillId="0" borderId="79" xfId="0" applyNumberFormat="1" applyFont="1" applyBorder="1" applyAlignment="1">
      <alignment horizontal="left" vertical="center" shrinkToFit="1"/>
    </xf>
    <xf numFmtId="38" fontId="13" fillId="0" borderId="13" xfId="8" applyNumberFormat="1" applyFont="1" applyBorder="1" applyAlignment="1">
      <alignment vertical="center"/>
    </xf>
    <xf numFmtId="183" fontId="15" fillId="0" borderId="50" xfId="8" applyNumberFormat="1" applyFont="1" applyBorder="1" applyAlignment="1">
      <alignment horizontal="center" vertical="center" shrinkToFit="1"/>
    </xf>
    <xf numFmtId="0" fontId="12" fillId="0" borderId="0" xfId="8" applyFont="1" applyAlignment="1" applyProtection="1">
      <alignment horizontal="center" vertical="center"/>
      <protection locked="0"/>
    </xf>
    <xf numFmtId="0" fontId="69" fillId="0" borderId="82" xfId="14" applyFont="1" applyBorder="1" applyAlignment="1">
      <alignment vertical="center" shrinkToFit="1"/>
    </xf>
    <xf numFmtId="177" fontId="69" fillId="0" borderId="79" xfId="0" applyNumberFormat="1" applyFont="1" applyBorder="1" applyAlignment="1">
      <alignment vertical="center" shrinkToFit="1"/>
    </xf>
    <xf numFmtId="0" fontId="133" fillId="0" borderId="0" xfId="14" applyFont="1">
      <alignment vertical="center"/>
    </xf>
    <xf numFmtId="0" fontId="62" fillId="0" borderId="10" xfId="14" applyFont="1" applyBorder="1" applyAlignment="1">
      <alignment horizontal="center" vertical="center"/>
    </xf>
    <xf numFmtId="0" fontId="15" fillId="0" borderId="18" xfId="14" applyFont="1" applyBorder="1" applyProtection="1">
      <alignment vertical="center"/>
      <protection locked="0"/>
    </xf>
    <xf numFmtId="0" fontId="60" fillId="0" borderId="29" xfId="8" applyFont="1" applyBorder="1" applyAlignment="1">
      <alignment horizontal="center" shrinkToFit="1"/>
    </xf>
    <xf numFmtId="0" fontId="60" fillId="0" borderId="69" xfId="8" applyFont="1" applyBorder="1"/>
    <xf numFmtId="0" fontId="60" fillId="0" borderId="29" xfId="8" applyFont="1" applyBorder="1" applyAlignment="1">
      <alignment horizontal="center"/>
    </xf>
    <xf numFmtId="0" fontId="31" fillId="0" borderId="0" xfId="9" applyFont="1" applyAlignment="1">
      <alignment horizontal="left" vertical="center"/>
    </xf>
    <xf numFmtId="0" fontId="103" fillId="0" borderId="59" xfId="14" applyFont="1" applyBorder="1" applyAlignment="1">
      <alignment horizontal="left" vertical="center"/>
    </xf>
    <xf numFmtId="0" fontId="103" fillId="0" borderId="53" xfId="14" applyFont="1" applyBorder="1" applyAlignment="1">
      <alignment horizontal="center" vertical="center"/>
    </xf>
    <xf numFmtId="0" fontId="103" fillId="0" borderId="96" xfId="14" applyFont="1" applyBorder="1" applyAlignment="1">
      <alignment horizontal="left" vertical="center"/>
    </xf>
    <xf numFmtId="0" fontId="103" fillId="0" borderId="29" xfId="14" applyFont="1" applyBorder="1" applyAlignment="1">
      <alignment horizontal="center" vertical="center"/>
    </xf>
    <xf numFmtId="0" fontId="103" fillId="0" borderId="84" xfId="14" applyFont="1" applyBorder="1" applyAlignment="1">
      <alignment horizontal="center" vertical="center"/>
    </xf>
    <xf numFmtId="0" fontId="103" fillId="0" borderId="60" xfId="14" applyFont="1" applyBorder="1" applyAlignment="1">
      <alignment horizontal="left" vertical="center" shrinkToFit="1"/>
    </xf>
    <xf numFmtId="185" fontId="103" fillId="0" borderId="0" xfId="14" applyNumberFormat="1" applyFont="1" applyAlignment="1">
      <alignment horizontal="right" vertical="center"/>
    </xf>
    <xf numFmtId="0" fontId="31" fillId="0" borderId="72" xfId="14" applyFont="1" applyBorder="1" applyAlignment="1">
      <alignment horizontal="center" vertical="center"/>
    </xf>
    <xf numFmtId="0" fontId="31" fillId="0" borderId="59" xfId="14" applyFont="1" applyBorder="1">
      <alignment vertical="center"/>
    </xf>
    <xf numFmtId="0" fontId="12" fillId="0" borderId="60" xfId="14" applyFont="1" applyBorder="1" applyAlignment="1">
      <alignment horizontal="left" vertical="center" shrinkToFit="1"/>
    </xf>
    <xf numFmtId="0" fontId="31" fillId="0" borderId="27" xfId="14" applyFont="1" applyBorder="1" applyAlignment="1">
      <alignment horizontal="center" vertical="center"/>
    </xf>
    <xf numFmtId="0" fontId="31" fillId="0" borderId="97" xfId="14" applyFont="1" applyBorder="1">
      <alignment vertical="center"/>
    </xf>
    <xf numFmtId="0" fontId="31" fillId="0" borderId="19" xfId="14" applyFont="1" applyBorder="1">
      <alignment vertical="center"/>
    </xf>
    <xf numFmtId="0" fontId="31" fillId="0" borderId="7" xfId="14" applyFont="1" applyBorder="1">
      <alignment vertical="center"/>
    </xf>
    <xf numFmtId="0" fontId="135" fillId="0" borderId="0" xfId="0" applyFont="1" applyAlignment="1">
      <alignment horizontal="center" vertical="center"/>
    </xf>
    <xf numFmtId="0" fontId="136" fillId="0" borderId="0" xfId="0" applyFont="1" applyAlignment="1">
      <alignment horizontal="center" vertical="center"/>
    </xf>
    <xf numFmtId="0" fontId="75" fillId="0" borderId="4" xfId="0" applyFont="1" applyBorder="1" applyAlignment="1">
      <alignment horizontal="center" vertical="center"/>
    </xf>
    <xf numFmtId="0" fontId="75" fillId="0" borderId="4" xfId="0" applyFont="1" applyBorder="1">
      <alignment vertical="center"/>
    </xf>
    <xf numFmtId="0" fontId="75" fillId="0" borderId="4" xfId="0" applyFont="1" applyBorder="1" applyAlignment="1">
      <alignment vertical="center" wrapText="1"/>
    </xf>
    <xf numFmtId="0" fontId="75" fillId="0" borderId="52" xfId="0" applyFont="1" applyBorder="1" applyAlignment="1">
      <alignment horizontal="center" vertical="center"/>
    </xf>
    <xf numFmtId="0" fontId="75" fillId="0" borderId="54" xfId="0" applyFont="1" applyBorder="1" applyAlignment="1">
      <alignment horizontal="center" vertical="center"/>
    </xf>
    <xf numFmtId="0" fontId="75" fillId="0" borderId="54" xfId="0" applyFont="1" applyBorder="1">
      <alignment vertical="center"/>
    </xf>
    <xf numFmtId="0" fontId="75" fillId="0" borderId="58" xfId="0" applyFont="1" applyBorder="1" applyAlignment="1">
      <alignment vertical="center" wrapText="1"/>
    </xf>
    <xf numFmtId="0" fontId="75" fillId="0" borderId="2" xfId="0" applyFont="1" applyBorder="1" applyAlignment="1">
      <alignment vertical="center" wrapText="1"/>
    </xf>
    <xf numFmtId="0" fontId="75" fillId="0" borderId="50" xfId="0" applyFont="1" applyBorder="1" applyAlignment="1">
      <alignment vertical="center" wrapText="1"/>
    </xf>
    <xf numFmtId="0" fontId="75" fillId="0" borderId="98" xfId="0" applyFont="1" applyBorder="1" applyAlignment="1">
      <alignment horizontal="center" vertical="center"/>
    </xf>
    <xf numFmtId="0" fontId="75" fillId="0" borderId="98" xfId="0" applyFont="1" applyBorder="1" applyAlignment="1">
      <alignment vertical="center" wrapText="1"/>
    </xf>
    <xf numFmtId="0" fontId="75" fillId="12" borderId="4" xfId="0" applyFont="1" applyFill="1" applyBorder="1" applyAlignment="1">
      <alignment horizontal="center" vertical="center"/>
    </xf>
    <xf numFmtId="0" fontId="75" fillId="12" borderId="51" xfId="0" applyFont="1" applyFill="1" applyBorder="1" applyAlignment="1">
      <alignment horizontal="center" vertical="center"/>
    </xf>
    <xf numFmtId="0" fontId="64" fillId="0" borderId="0" xfId="0" applyFont="1" applyAlignment="1">
      <alignment vertical="center" wrapText="1"/>
    </xf>
    <xf numFmtId="0" fontId="64" fillId="0" borderId="4" xfId="0" applyFont="1" applyBorder="1" applyAlignment="1">
      <alignment vertical="center" wrapText="1"/>
    </xf>
    <xf numFmtId="0" fontId="64" fillId="0" borderId="51" xfId="0" applyFont="1" applyBorder="1" applyAlignment="1">
      <alignment vertical="center" wrapText="1"/>
    </xf>
    <xf numFmtId="0" fontId="64" fillId="0" borderId="98" xfId="0" applyFont="1" applyBorder="1" applyAlignment="1">
      <alignment vertical="center" wrapText="1"/>
    </xf>
    <xf numFmtId="0" fontId="64" fillId="0" borderId="54" xfId="0" applyFont="1" applyBorder="1" applyAlignment="1">
      <alignment vertical="center" wrapText="1"/>
    </xf>
    <xf numFmtId="0" fontId="75" fillId="0" borderId="31" xfId="0" applyFont="1" applyBorder="1" applyAlignment="1">
      <alignment horizontal="center" vertical="center"/>
    </xf>
    <xf numFmtId="0" fontId="68" fillId="12" borderId="98" xfId="0" applyFont="1" applyFill="1" applyBorder="1" applyAlignment="1">
      <alignment horizontal="center" vertical="center"/>
    </xf>
    <xf numFmtId="0" fontId="63" fillId="0" borderId="98" xfId="0" applyFont="1" applyBorder="1" applyAlignment="1">
      <alignment vertical="center" wrapText="1"/>
    </xf>
    <xf numFmtId="0" fontId="66" fillId="0" borderId="32" xfId="0" applyFont="1" applyBorder="1" applyAlignment="1">
      <alignment vertical="center" wrapText="1"/>
    </xf>
    <xf numFmtId="0" fontId="75" fillId="0" borderId="14" xfId="0" applyFont="1" applyBorder="1" applyAlignment="1">
      <alignment horizontal="center" vertical="center" wrapText="1"/>
    </xf>
    <xf numFmtId="0" fontId="75" fillId="0" borderId="64" xfId="0" applyFont="1" applyBorder="1" applyAlignment="1">
      <alignment horizontal="center" vertical="center" wrapText="1"/>
    </xf>
    <xf numFmtId="0" fontId="75" fillId="0" borderId="62" xfId="0" applyFont="1" applyBorder="1" applyAlignment="1">
      <alignment horizontal="center" vertical="center" wrapText="1"/>
    </xf>
    <xf numFmtId="0" fontId="75" fillId="0" borderId="56" xfId="0" applyFont="1" applyBorder="1" applyAlignment="1">
      <alignment horizontal="center" vertical="center"/>
    </xf>
    <xf numFmtId="0" fontId="75" fillId="0" borderId="14" xfId="0" applyFont="1" applyBorder="1" applyAlignment="1">
      <alignment horizontal="center" vertical="center"/>
    </xf>
    <xf numFmtId="0" fontId="75" fillId="0" borderId="64" xfId="0" applyFont="1" applyBorder="1" applyAlignment="1">
      <alignment horizontal="center" vertical="center"/>
    </xf>
    <xf numFmtId="0" fontId="75" fillId="0" borderId="62" xfId="0" applyFont="1" applyBorder="1" applyAlignment="1">
      <alignment horizontal="center" vertical="center"/>
    </xf>
    <xf numFmtId="0" fontId="75" fillId="0" borderId="57" xfId="0" applyFont="1" applyBorder="1" applyAlignment="1">
      <alignment horizontal="center" vertical="center"/>
    </xf>
    <xf numFmtId="0" fontId="75" fillId="0" borderId="65" xfId="0" applyFont="1" applyBorder="1">
      <alignment vertical="center"/>
    </xf>
    <xf numFmtId="0" fontId="73" fillId="0" borderId="86" xfId="0" applyFont="1" applyBorder="1">
      <alignment vertical="center"/>
    </xf>
    <xf numFmtId="0" fontId="75" fillId="0" borderId="127" xfId="0" applyFont="1" applyBorder="1" applyAlignment="1">
      <alignment horizontal="center" vertical="center" wrapText="1"/>
    </xf>
    <xf numFmtId="0" fontId="75" fillId="12" borderId="52" xfId="0" applyFont="1" applyFill="1" applyBorder="1" applyAlignment="1">
      <alignment horizontal="center" vertical="center"/>
    </xf>
    <xf numFmtId="0" fontId="75" fillId="0" borderId="30" xfId="0" applyFont="1" applyBorder="1" applyAlignment="1">
      <alignment horizontal="center" vertical="center" wrapText="1"/>
    </xf>
    <xf numFmtId="0" fontId="66" fillId="0" borderId="50" xfId="0" applyFont="1" applyBorder="1" applyAlignment="1">
      <alignment vertical="center" wrapText="1"/>
    </xf>
    <xf numFmtId="0" fontId="28" fillId="0" borderId="0" xfId="8" applyFont="1" applyProtection="1">
      <protection locked="0"/>
    </xf>
    <xf numFmtId="0" fontId="139" fillId="0" borderId="0" xfId="8" applyFont="1" applyProtection="1">
      <protection locked="0"/>
    </xf>
    <xf numFmtId="0" fontId="16" fillId="0" borderId="0" xfId="8" applyFont="1" applyAlignment="1" applyProtection="1">
      <alignment vertical="center" shrinkToFit="1"/>
      <protection locked="0"/>
    </xf>
    <xf numFmtId="182" fontId="13" fillId="0" borderId="0" xfId="8" applyNumberFormat="1" applyFont="1" applyProtection="1">
      <protection locked="0"/>
    </xf>
    <xf numFmtId="0" fontId="15" fillId="0" borderId="0" xfId="8" applyFont="1" applyAlignment="1" applyProtection="1">
      <alignment vertical="center" shrinkToFit="1"/>
      <protection locked="0"/>
    </xf>
    <xf numFmtId="58" fontId="13" fillId="0" borderId="0" xfId="8" applyNumberFormat="1" applyFont="1" applyAlignment="1" applyProtection="1">
      <alignment horizontal="right"/>
      <protection locked="0"/>
    </xf>
    <xf numFmtId="0" fontId="13" fillId="0" borderId="0" xfId="8" applyFont="1" applyAlignment="1" applyProtection="1">
      <alignment vertical="center" wrapText="1" shrinkToFit="1"/>
      <protection locked="0"/>
    </xf>
    <xf numFmtId="0" fontId="13" fillId="0" borderId="0" xfId="8" applyFont="1" applyAlignment="1" applyProtection="1">
      <alignment wrapText="1" shrinkToFit="1"/>
      <protection locked="0"/>
    </xf>
    <xf numFmtId="0" fontId="13" fillId="0" borderId="0" xfId="8" applyFont="1" applyAlignment="1" applyProtection="1">
      <alignment horizontal="right"/>
      <protection locked="0"/>
    </xf>
    <xf numFmtId="0" fontId="19" fillId="0" borderId="0" xfId="8" applyFont="1" applyAlignment="1" applyProtection="1">
      <alignment horizontal="right" vertical="center"/>
      <protection locked="0"/>
    </xf>
    <xf numFmtId="0" fontId="13" fillId="0" borderId="0" xfId="8" applyFont="1" applyAlignment="1" applyProtection="1">
      <alignment horizontal="left" vertical="center" wrapText="1" shrinkToFit="1"/>
      <protection locked="0"/>
    </xf>
    <xf numFmtId="0" fontId="13" fillId="0" borderId="69" xfId="8" applyFont="1" applyBorder="1" applyAlignment="1" applyProtection="1">
      <alignment horizontal="right" vertical="center"/>
      <protection locked="0"/>
    </xf>
    <xf numFmtId="0" fontId="13" fillId="0" borderId="69" xfId="8" applyFont="1" applyBorder="1" applyAlignment="1">
      <alignment vertical="center"/>
    </xf>
    <xf numFmtId="38" fontId="13" fillId="0" borderId="3" xfId="3" applyFont="1" applyFill="1" applyBorder="1" applyAlignment="1" applyProtection="1">
      <alignment vertical="center" shrinkToFit="1"/>
      <protection locked="0"/>
    </xf>
    <xf numFmtId="0" fontId="19" fillId="0" borderId="0" xfId="8" applyFont="1" applyAlignment="1" applyProtection="1">
      <alignment horizontal="right" vertical="center" wrapText="1"/>
      <protection locked="0"/>
    </xf>
    <xf numFmtId="0" fontId="13" fillId="0" borderId="0" xfId="8" applyFont="1" applyAlignment="1" applyProtection="1">
      <alignment shrinkToFit="1"/>
      <protection locked="0"/>
    </xf>
    <xf numFmtId="38" fontId="13" fillId="0" borderId="66" xfId="3" applyFont="1" applyFill="1" applyBorder="1" applyAlignment="1" applyProtection="1">
      <alignment vertical="center" shrinkToFit="1"/>
      <protection locked="0"/>
    </xf>
    <xf numFmtId="38" fontId="13" fillId="0" borderId="0" xfId="3" applyFont="1" applyFill="1" applyBorder="1" applyAlignment="1" applyProtection="1">
      <alignment vertical="center" shrinkToFit="1"/>
      <protection locked="0"/>
    </xf>
    <xf numFmtId="0" fontId="15" fillId="0" borderId="13" xfId="8" applyFont="1" applyBorder="1" applyProtection="1">
      <protection locked="0"/>
    </xf>
    <xf numFmtId="0" fontId="13" fillId="0" borderId="1" xfId="8" applyFont="1" applyBorder="1" applyProtection="1">
      <protection locked="0"/>
    </xf>
    <xf numFmtId="0" fontId="13" fillId="0" borderId="3" xfId="8" applyFont="1" applyBorder="1" applyAlignment="1" applyProtection="1">
      <alignment vertical="center" wrapText="1"/>
      <protection locked="0"/>
    </xf>
    <xf numFmtId="181" fontId="13" fillId="0" borderId="0" xfId="8" applyNumberFormat="1" applyFont="1" applyAlignment="1" applyProtection="1">
      <alignment horizontal="center" vertical="center"/>
      <protection locked="0"/>
    </xf>
    <xf numFmtId="181" fontId="13" fillId="0" borderId="1" xfId="8" applyNumberFormat="1" applyFont="1" applyBorder="1" applyAlignment="1" applyProtection="1">
      <alignment horizontal="center" vertical="center"/>
      <protection locked="0"/>
    </xf>
    <xf numFmtId="0" fontId="13" fillId="0" borderId="18" xfId="8" applyFont="1" applyBorder="1" applyAlignment="1" applyProtection="1">
      <alignment vertical="center"/>
      <protection locked="0"/>
    </xf>
    <xf numFmtId="180" fontId="13" fillId="0" borderId="13" xfId="8" applyNumberFormat="1" applyFont="1" applyBorder="1" applyAlignment="1" applyProtection="1">
      <alignment vertical="center"/>
      <protection locked="0"/>
    </xf>
    <xf numFmtId="0" fontId="13" fillId="0" borderId="3" xfId="8" applyFont="1" applyBorder="1" applyAlignment="1" applyProtection="1">
      <alignment wrapText="1"/>
      <protection locked="0"/>
    </xf>
    <xf numFmtId="178" fontId="22" fillId="0" borderId="67" xfId="8" applyNumberFormat="1" applyFont="1" applyBorder="1" applyAlignment="1" applyProtection="1">
      <alignment horizontal="center" vertical="center"/>
      <protection locked="0"/>
    </xf>
    <xf numFmtId="0" fontId="13" fillId="0" borderId="69" xfId="8" applyFont="1" applyBorder="1" applyAlignment="1" applyProtection="1">
      <alignment horizontal="left"/>
      <protection locked="0"/>
    </xf>
    <xf numFmtId="178" fontId="13" fillId="0" borderId="3" xfId="8" applyNumberFormat="1" applyFont="1" applyBorder="1" applyAlignment="1" applyProtection="1">
      <alignment vertical="center"/>
      <protection locked="0"/>
    </xf>
    <xf numFmtId="0" fontId="13" fillId="0" borderId="11" xfId="8" applyFont="1" applyBorder="1" applyAlignment="1" applyProtection="1">
      <alignment vertical="center"/>
      <protection locked="0"/>
    </xf>
    <xf numFmtId="0" fontId="22" fillId="0" borderId="6" xfId="8" applyFont="1" applyBorder="1" applyAlignment="1">
      <alignment horizontal="center" vertical="center"/>
    </xf>
    <xf numFmtId="0" fontId="13" fillId="0" borderId="67" xfId="8" applyFont="1" applyBorder="1" applyAlignment="1" applyProtection="1">
      <alignment vertical="center" wrapText="1"/>
      <protection locked="0"/>
    </xf>
    <xf numFmtId="0" fontId="13" fillId="0" borderId="69" xfId="8" applyFont="1" applyBorder="1" applyAlignment="1" applyProtection="1">
      <alignment vertical="center" wrapText="1"/>
      <protection locked="0"/>
    </xf>
    <xf numFmtId="0" fontId="13" fillId="0" borderId="71" xfId="8" applyFont="1" applyBorder="1" applyAlignment="1" applyProtection="1">
      <alignment vertical="center" wrapText="1"/>
      <protection locked="0"/>
    </xf>
    <xf numFmtId="178" fontId="13" fillId="0" borderId="3" xfId="8" applyNumberFormat="1" applyFont="1" applyBorder="1" applyAlignment="1" applyProtection="1">
      <alignment vertical="center" wrapText="1"/>
      <protection locked="0"/>
    </xf>
    <xf numFmtId="0" fontId="13" fillId="0" borderId="81" xfId="8" applyFont="1" applyBorder="1" applyAlignment="1" applyProtection="1">
      <alignment vertical="center"/>
      <protection locked="0"/>
    </xf>
    <xf numFmtId="0" fontId="12" fillId="0" borderId="0" xfId="8" applyFont="1" applyProtection="1">
      <protection locked="0"/>
    </xf>
    <xf numFmtId="0" fontId="18" fillId="0" borderId="0" xfId="8" applyFont="1" applyAlignment="1" applyProtection="1">
      <alignment horizontal="left" vertical="center" wrapText="1"/>
      <protection locked="0"/>
    </xf>
    <xf numFmtId="0" fontId="18" fillId="0" borderId="0" xfId="8" applyFont="1" applyAlignment="1" applyProtection="1">
      <alignment vertical="center"/>
      <protection locked="0"/>
    </xf>
    <xf numFmtId="0" fontId="28" fillId="0" borderId="0" xfId="8" applyFont="1" applyAlignment="1" applyProtection="1">
      <alignment horizontal="right"/>
      <protection locked="0"/>
    </xf>
    <xf numFmtId="0" fontId="139" fillId="10" borderId="0" xfId="8" applyFont="1" applyFill="1" applyAlignment="1" applyProtection="1">
      <alignment vertical="center"/>
      <protection locked="0"/>
    </xf>
    <xf numFmtId="0" fontId="13" fillId="10" borderId="0" xfId="8" applyFont="1" applyFill="1" applyAlignment="1" applyProtection="1">
      <alignment vertical="center"/>
      <protection locked="0"/>
    </xf>
    <xf numFmtId="0" fontId="13" fillId="10" borderId="8" xfId="8" applyFont="1" applyFill="1" applyBorder="1" applyAlignment="1" applyProtection="1">
      <alignment vertical="center"/>
      <protection locked="0"/>
    </xf>
    <xf numFmtId="183" fontId="15" fillId="10" borderId="50" xfId="8" applyNumberFormat="1" applyFont="1" applyFill="1" applyBorder="1" applyAlignment="1">
      <alignment horizontal="center" vertical="center" shrinkToFit="1"/>
    </xf>
    <xf numFmtId="183" fontId="15" fillId="10" borderId="32" xfId="8" applyNumberFormat="1" applyFont="1" applyFill="1" applyBorder="1" applyAlignment="1">
      <alignment horizontal="center" vertical="center" shrinkToFit="1"/>
    </xf>
    <xf numFmtId="183" fontId="15" fillId="10" borderId="36" xfId="8" applyNumberFormat="1" applyFont="1" applyFill="1" applyBorder="1" applyAlignment="1">
      <alignment horizontal="center" vertical="center" shrinkToFit="1"/>
    </xf>
    <xf numFmtId="0" fontId="139" fillId="10" borderId="0" xfId="8" applyFont="1" applyFill="1" applyAlignment="1" applyProtection="1">
      <alignment horizontal="right" vertical="center"/>
      <protection locked="0"/>
    </xf>
    <xf numFmtId="0" fontId="139" fillId="10" borderId="0" xfId="8" applyFont="1" applyFill="1" applyProtection="1">
      <protection locked="0"/>
    </xf>
    <xf numFmtId="0" fontId="63" fillId="0" borderId="0" xfId="0" applyFont="1" applyAlignment="1">
      <alignment horizontal="center" vertical="center"/>
    </xf>
    <xf numFmtId="0" fontId="16" fillId="10" borderId="52" xfId="14" applyFont="1" applyFill="1" applyBorder="1" applyAlignment="1">
      <alignment horizontal="center" vertical="center"/>
    </xf>
    <xf numFmtId="0" fontId="16" fillId="10" borderId="54" xfId="14" applyFont="1" applyFill="1" applyBorder="1" applyAlignment="1">
      <alignment vertical="center" shrinkToFit="1"/>
    </xf>
    <xf numFmtId="0" fontId="16" fillId="10" borderId="38" xfId="14" applyFont="1" applyFill="1" applyBorder="1" applyAlignment="1">
      <alignment vertical="center" shrinkToFit="1"/>
    </xf>
    <xf numFmtId="0" fontId="16" fillId="10" borderId="37" xfId="14" applyFont="1" applyFill="1" applyBorder="1" applyAlignment="1">
      <alignment vertical="center" shrinkToFit="1"/>
    </xf>
    <xf numFmtId="0" fontId="49" fillId="10" borderId="18" xfId="14" applyFont="1" applyFill="1" applyBorder="1" applyAlignment="1">
      <alignment horizontal="center" vertical="center" shrinkToFit="1"/>
    </xf>
    <xf numFmtId="0" fontId="99" fillId="12" borderId="0" xfId="14" applyFont="1" applyFill="1" applyProtection="1">
      <alignment vertical="center"/>
      <protection locked="0"/>
    </xf>
    <xf numFmtId="0" fontId="142" fillId="0" borderId="0" xfId="14" applyFont="1" applyProtection="1">
      <alignment vertical="center"/>
      <protection locked="0"/>
    </xf>
    <xf numFmtId="0" fontId="142" fillId="10" borderId="0" xfId="14" applyFont="1" applyFill="1" applyProtection="1">
      <alignment vertical="center"/>
      <protection locked="0"/>
    </xf>
    <xf numFmtId="0" fontId="142" fillId="0" borderId="0" xfId="14" applyFont="1" applyAlignment="1" applyProtection="1">
      <alignment horizontal="center" vertical="center"/>
      <protection locked="0"/>
    </xf>
    <xf numFmtId="0" fontId="142" fillId="12" borderId="0" xfId="14" applyFont="1" applyFill="1" applyProtection="1">
      <alignment vertical="center"/>
      <protection locked="0"/>
    </xf>
    <xf numFmtId="0" fontId="142" fillId="12" borderId="0" xfId="14" applyFont="1" applyFill="1" applyAlignment="1" applyProtection="1">
      <alignment horizontal="center" vertical="center"/>
      <protection locked="0"/>
    </xf>
    <xf numFmtId="0" fontId="139" fillId="2" borderId="0" xfId="8" applyFont="1" applyFill="1" applyProtection="1">
      <protection locked="0"/>
    </xf>
    <xf numFmtId="0" fontId="139" fillId="2" borderId="0" xfId="8" applyFont="1" applyFill="1" applyAlignment="1" applyProtection="1">
      <alignment horizontal="right" vertical="center"/>
      <protection locked="0"/>
    </xf>
    <xf numFmtId="0" fontId="139" fillId="2" borderId="0" xfId="8" applyFont="1" applyFill="1" applyAlignment="1" applyProtection="1">
      <alignment vertical="center"/>
      <protection locked="0"/>
    </xf>
    <xf numFmtId="0" fontId="140" fillId="2" borderId="0" xfId="8" applyFont="1" applyFill="1" applyAlignment="1" applyProtection="1">
      <alignment vertical="center"/>
      <protection locked="0"/>
    </xf>
    <xf numFmtId="0" fontId="141" fillId="2" borderId="0" xfId="14" applyFont="1" applyFill="1" applyProtection="1">
      <alignment vertical="center"/>
      <protection locked="0"/>
    </xf>
    <xf numFmtId="0" fontId="142" fillId="2" borderId="0" xfId="14" applyFont="1" applyFill="1" applyProtection="1">
      <alignment vertical="center"/>
      <protection locked="0"/>
    </xf>
    <xf numFmtId="0" fontId="139" fillId="2" borderId="0" xfId="14" applyFont="1" applyFill="1" applyProtection="1">
      <alignment vertical="center"/>
      <protection locked="0"/>
    </xf>
    <xf numFmtId="0" fontId="143" fillId="2" borderId="0" xfId="14" applyFont="1" applyFill="1" applyProtection="1">
      <alignment vertical="center"/>
      <protection locked="0"/>
    </xf>
    <xf numFmtId="0" fontId="75" fillId="0" borderId="85" xfId="0" applyFont="1" applyBorder="1" applyAlignment="1">
      <alignment horizontal="center" vertical="center"/>
    </xf>
    <xf numFmtId="0" fontId="78" fillId="0" borderId="1" xfId="0" applyFont="1" applyBorder="1" applyAlignment="1">
      <alignment vertical="center" wrapText="1"/>
    </xf>
    <xf numFmtId="0" fontId="75" fillId="0" borderId="0" xfId="0" applyFont="1" applyAlignment="1">
      <alignment horizontal="center" vertical="center" textRotation="255"/>
    </xf>
    <xf numFmtId="0" fontId="104" fillId="0" borderId="6" xfId="14" applyFont="1" applyBorder="1">
      <alignment vertical="center"/>
    </xf>
    <xf numFmtId="0" fontId="103" fillId="0" borderId="5" xfId="14" applyFont="1" applyBorder="1" applyAlignment="1">
      <alignment horizontal="center" vertical="center"/>
    </xf>
    <xf numFmtId="0" fontId="78" fillId="0" borderId="13" xfId="0" applyFont="1" applyBorder="1">
      <alignment vertical="center"/>
    </xf>
    <xf numFmtId="0" fontId="75" fillId="0" borderId="13" xfId="0" applyFont="1" applyBorder="1">
      <alignment vertical="center"/>
    </xf>
    <xf numFmtId="0" fontId="78" fillId="0" borderId="65" xfId="0" applyFont="1" applyBorder="1">
      <alignment vertical="center"/>
    </xf>
    <xf numFmtId="0" fontId="78" fillId="0" borderId="65" xfId="0" applyFont="1" applyBorder="1" applyAlignment="1">
      <alignment vertical="center" wrapText="1"/>
    </xf>
    <xf numFmtId="0" fontId="75" fillId="0" borderId="0" xfId="0" applyFont="1" applyAlignment="1">
      <alignment horizontal="left" vertical="center"/>
    </xf>
    <xf numFmtId="0" fontId="68" fillId="0" borderId="98" xfId="0" applyFont="1" applyBorder="1" applyAlignment="1">
      <alignment vertical="center" wrapText="1"/>
    </xf>
    <xf numFmtId="0" fontId="75" fillId="2" borderId="40" xfId="0" applyFont="1" applyFill="1" applyBorder="1" applyAlignment="1">
      <alignment horizontal="center" vertical="center"/>
    </xf>
    <xf numFmtId="0" fontId="75" fillId="2" borderId="99" xfId="0" applyFont="1" applyFill="1" applyBorder="1" applyAlignment="1">
      <alignment horizontal="center" vertical="center"/>
    </xf>
    <xf numFmtId="0" fontId="126" fillId="2" borderId="99" xfId="0" applyFont="1" applyFill="1" applyBorder="1" applyAlignment="1">
      <alignment horizontal="center" vertical="center" wrapText="1"/>
    </xf>
    <xf numFmtId="0" fontId="64" fillId="2" borderId="99" xfId="0" applyFont="1" applyFill="1" applyBorder="1" applyAlignment="1">
      <alignment horizontal="center" vertical="center" wrapText="1"/>
    </xf>
    <xf numFmtId="0" fontId="75" fillId="2" borderId="95" xfId="0" applyFont="1" applyFill="1" applyBorder="1" applyAlignment="1">
      <alignment horizontal="center" vertical="center" wrapText="1"/>
    </xf>
    <xf numFmtId="0" fontId="64" fillId="0" borderId="0" xfId="0" applyFont="1" applyAlignment="1">
      <alignment horizontal="left" vertical="center"/>
    </xf>
    <xf numFmtId="0" fontId="75" fillId="0" borderId="1" xfId="0" applyFont="1" applyBorder="1">
      <alignment vertical="center"/>
    </xf>
    <xf numFmtId="0" fontId="117" fillId="2" borderId="0" xfId="14" applyFont="1" applyFill="1" applyProtection="1">
      <alignment vertical="center"/>
      <protection locked="0"/>
    </xf>
    <xf numFmtId="0" fontId="116" fillId="2" borderId="0" xfId="14" applyFont="1" applyFill="1" applyProtection="1">
      <alignment vertical="center"/>
      <protection locked="0"/>
    </xf>
    <xf numFmtId="0" fontId="116" fillId="2" borderId="0" xfId="14" applyFont="1" applyFill="1" applyAlignment="1" applyProtection="1">
      <alignment horizontal="center" vertical="center"/>
      <protection locked="0"/>
    </xf>
    <xf numFmtId="0" fontId="17" fillId="3" borderId="53" xfId="14" applyFont="1" applyFill="1" applyBorder="1" applyAlignment="1" applyProtection="1">
      <alignment horizontal="center" vertical="center"/>
      <protection locked="0"/>
    </xf>
    <xf numFmtId="0" fontId="142" fillId="10" borderId="0" xfId="14" applyFont="1" applyFill="1" applyAlignment="1" applyProtection="1">
      <alignment horizontal="center" vertical="center"/>
      <protection locked="0"/>
    </xf>
    <xf numFmtId="0" fontId="117" fillId="0" borderId="0" xfId="14" applyFont="1" applyProtection="1">
      <alignment vertical="center"/>
      <protection locked="0"/>
    </xf>
    <xf numFmtId="0" fontId="73" fillId="0" borderId="0" xfId="14" applyFont="1" applyAlignment="1">
      <alignment horizontal="left" vertical="center"/>
    </xf>
    <xf numFmtId="0" fontId="124" fillId="0" borderId="0" xfId="0" applyFont="1" applyAlignment="1">
      <alignment horizontal="left" vertical="center"/>
    </xf>
    <xf numFmtId="0" fontId="75" fillId="0" borderId="0" xfId="0" applyFont="1" applyAlignment="1">
      <alignment horizontal="right" vertical="center" wrapText="1"/>
    </xf>
    <xf numFmtId="0" fontId="64" fillId="0" borderId="0" xfId="0" applyFont="1" applyAlignment="1">
      <alignment horizontal="right" vertical="center" wrapText="1"/>
    </xf>
    <xf numFmtId="0" fontId="78" fillId="0" borderId="0" xfId="8" applyFont="1"/>
    <xf numFmtId="0" fontId="78" fillId="0" borderId="0" xfId="8" applyFont="1" applyAlignment="1">
      <alignment vertical="center"/>
    </xf>
    <xf numFmtId="0" fontId="78" fillId="0" borderId="0" xfId="8" applyFont="1" applyAlignment="1">
      <alignment horizontal="left"/>
    </xf>
    <xf numFmtId="0" fontId="147" fillId="6" borderId="75" xfId="8" applyFont="1" applyFill="1" applyBorder="1" applyAlignment="1">
      <alignment horizontal="center" vertical="center"/>
    </xf>
    <xf numFmtId="0" fontId="78" fillId="2" borderId="0" xfId="8" applyFont="1" applyFill="1"/>
    <xf numFmtId="0" fontId="66" fillId="2" borderId="1" xfId="8" applyFont="1" applyFill="1" applyBorder="1" applyAlignment="1">
      <alignment horizontal="center" wrapText="1"/>
    </xf>
    <xf numFmtId="0" fontId="78" fillId="2" borderId="0" xfId="8" applyFont="1" applyFill="1" applyAlignment="1">
      <alignment horizontal="left"/>
    </xf>
    <xf numFmtId="0" fontId="124" fillId="2" borderId="0" xfId="8" applyFont="1" applyFill="1" applyAlignment="1">
      <alignment vertical="center"/>
    </xf>
    <xf numFmtId="0" fontId="124" fillId="2" borderId="0" xfId="8" applyFont="1" applyFill="1"/>
    <xf numFmtId="0" fontId="0" fillId="2" borderId="0" xfId="0" applyFill="1">
      <alignment vertical="center"/>
    </xf>
    <xf numFmtId="0" fontId="135" fillId="2" borderId="0" xfId="0" applyFont="1" applyFill="1" applyAlignment="1">
      <alignment horizontal="center" vertical="center"/>
    </xf>
    <xf numFmtId="0" fontId="99" fillId="2" borderId="0" xfId="0" applyFont="1" applyFill="1">
      <alignment vertical="center"/>
    </xf>
    <xf numFmtId="0" fontId="99" fillId="2" borderId="0" xfId="0" applyFont="1" applyFill="1" applyAlignment="1">
      <alignment vertical="top"/>
    </xf>
    <xf numFmtId="0" fontId="99" fillId="2" borderId="0" xfId="14" applyFont="1" applyFill="1" applyAlignment="1">
      <alignment horizontal="left" vertical="center"/>
    </xf>
    <xf numFmtId="0" fontId="101" fillId="2" borderId="0" xfId="14" applyFont="1" applyFill="1" applyAlignment="1">
      <alignment horizontal="center" vertical="center"/>
    </xf>
    <xf numFmtId="0" fontId="101" fillId="2" borderId="0" xfId="14" applyFont="1" applyFill="1" applyAlignment="1">
      <alignment horizontal="center"/>
    </xf>
    <xf numFmtId="0" fontId="78" fillId="2" borderId="0" xfId="0" applyFont="1" applyFill="1">
      <alignment vertical="center"/>
    </xf>
    <xf numFmtId="0" fontId="134" fillId="2" borderId="0" xfId="0" applyFont="1" applyFill="1">
      <alignment vertical="center"/>
    </xf>
    <xf numFmtId="0" fontId="129" fillId="2" borderId="0" xfId="0" applyFont="1" applyFill="1">
      <alignment vertical="center"/>
    </xf>
    <xf numFmtId="0" fontId="78" fillId="2" borderId="75" xfId="0" applyFont="1" applyFill="1" applyBorder="1" applyAlignment="1">
      <alignment horizontal="center" vertical="center"/>
    </xf>
    <xf numFmtId="0" fontId="37" fillId="2" borderId="0" xfId="14" applyFill="1" applyProtection="1">
      <alignment vertical="center"/>
      <protection locked="0"/>
    </xf>
    <xf numFmtId="0" fontId="99" fillId="2" borderId="0" xfId="14" applyFont="1" applyFill="1" applyProtection="1">
      <alignment vertical="center"/>
      <protection locked="0"/>
    </xf>
    <xf numFmtId="0" fontId="124" fillId="2" borderId="0" xfId="14" applyFont="1" applyFill="1" applyProtection="1">
      <alignment vertical="center"/>
      <protection locked="0"/>
    </xf>
    <xf numFmtId="0" fontId="131" fillId="2" borderId="0" xfId="14" applyFont="1" applyFill="1" applyProtection="1">
      <alignment vertical="center"/>
      <protection locked="0"/>
    </xf>
    <xf numFmtId="0" fontId="134" fillId="2" borderId="0" xfId="14" applyFont="1" applyFill="1" applyProtection="1">
      <alignment vertical="center"/>
      <protection locked="0"/>
    </xf>
    <xf numFmtId="0" fontId="144" fillId="2" borderId="0" xfId="14" applyFont="1" applyFill="1" applyProtection="1">
      <alignment vertical="center"/>
      <protection locked="0"/>
    </xf>
    <xf numFmtId="0" fontId="130" fillId="2" borderId="0" xfId="14" applyFont="1" applyFill="1" applyProtection="1">
      <alignment vertical="center"/>
      <protection locked="0"/>
    </xf>
    <xf numFmtId="0" fontId="148" fillId="0" borderId="0" xfId="0" applyFont="1">
      <alignment vertical="center"/>
    </xf>
    <xf numFmtId="0" fontId="99" fillId="0" borderId="0" xfId="14" applyFont="1">
      <alignment vertical="center"/>
    </xf>
    <xf numFmtId="0" fontId="124" fillId="0" borderId="0" xfId="14" applyFont="1">
      <alignment vertical="center"/>
    </xf>
    <xf numFmtId="0" fontId="126" fillId="2" borderId="75" xfId="0" applyFont="1" applyFill="1" applyBorder="1" applyAlignment="1">
      <alignment horizontal="center" vertical="center"/>
    </xf>
    <xf numFmtId="0" fontId="75" fillId="0" borderId="0" xfId="0" applyFont="1" applyAlignment="1">
      <alignment horizontal="right" vertical="center"/>
    </xf>
    <xf numFmtId="0" fontId="64" fillId="0" borderId="0" xfId="0" applyFont="1" applyAlignment="1">
      <alignment horizontal="left" vertical="center" wrapText="1"/>
    </xf>
    <xf numFmtId="0" fontId="121" fillId="0" borderId="0" xfId="0" applyFont="1" applyAlignment="1">
      <alignment horizontal="distributed" vertical="center" wrapText="1"/>
    </xf>
    <xf numFmtId="0" fontId="64" fillId="0" borderId="64" xfId="0" applyFont="1" applyBorder="1" applyAlignment="1">
      <alignment vertical="center" wrapText="1"/>
    </xf>
    <xf numFmtId="0" fontId="75" fillId="0" borderId="34" xfId="0" applyFont="1" applyBorder="1" applyAlignment="1">
      <alignment vertical="center" wrapText="1"/>
    </xf>
    <xf numFmtId="0" fontId="75" fillId="0" borderId="63" xfId="0" applyFont="1" applyBorder="1" applyAlignment="1">
      <alignment vertical="center" wrapText="1"/>
    </xf>
    <xf numFmtId="0" fontId="139" fillId="2" borderId="0" xfId="8" applyFont="1" applyFill="1"/>
    <xf numFmtId="0" fontId="139" fillId="2" borderId="0" xfId="8" applyFont="1" applyFill="1" applyAlignment="1">
      <alignment horizontal="right" vertical="center"/>
    </xf>
    <xf numFmtId="0" fontId="139" fillId="2" borderId="0" xfId="8" applyFont="1" applyFill="1" applyAlignment="1">
      <alignment vertical="center"/>
    </xf>
    <xf numFmtId="0" fontId="139" fillId="10" borderId="0" xfId="8" applyFont="1" applyFill="1"/>
    <xf numFmtId="0" fontId="139" fillId="10" borderId="0" xfId="8" applyFont="1" applyFill="1" applyAlignment="1">
      <alignment vertical="center"/>
    </xf>
    <xf numFmtId="0" fontId="140" fillId="2" borderId="0" xfId="8" applyFont="1" applyFill="1" applyAlignment="1">
      <alignment vertical="center"/>
    </xf>
    <xf numFmtId="0" fontId="139" fillId="0" borderId="0" xfId="8" applyFont="1"/>
    <xf numFmtId="0" fontId="13" fillId="0" borderId="0" xfId="8" applyFont="1"/>
    <xf numFmtId="0" fontId="16" fillId="0" borderId="0" xfId="8" applyFont="1"/>
    <xf numFmtId="0" fontId="16" fillId="0" borderId="0" xfId="8" applyFont="1" applyAlignment="1">
      <alignment vertical="center" shrinkToFit="1"/>
    </xf>
    <xf numFmtId="182" fontId="13" fillId="0" borderId="0" xfId="8" applyNumberFormat="1" applyFont="1"/>
    <xf numFmtId="0" fontId="15" fillId="0" borderId="0" xfId="8" applyFont="1" applyAlignment="1">
      <alignment vertical="center" shrinkToFit="1"/>
    </xf>
    <xf numFmtId="58" fontId="13" fillId="0" borderId="0" xfId="8" applyNumberFormat="1" applyFont="1" applyAlignment="1">
      <alignment horizontal="right"/>
    </xf>
    <xf numFmtId="0" fontId="20" fillId="0" borderId="0" xfId="8" applyFont="1" applyAlignment="1">
      <alignment vertical="center"/>
    </xf>
    <xf numFmtId="0" fontId="19" fillId="0" borderId="0" xfId="8" applyFont="1" applyAlignment="1">
      <alignment vertical="center"/>
    </xf>
    <xf numFmtId="0" fontId="23" fillId="0" borderId="0" xfId="8" applyFont="1" applyAlignment="1">
      <alignment vertical="center"/>
    </xf>
    <xf numFmtId="0" fontId="13" fillId="0" borderId="0" xfId="8" applyFont="1" applyAlignment="1">
      <alignment vertical="center" wrapText="1" shrinkToFit="1"/>
    </xf>
    <xf numFmtId="0" fontId="13" fillId="0" borderId="0" xfId="8" applyFont="1" applyAlignment="1">
      <alignment wrapText="1" shrinkToFit="1"/>
    </xf>
    <xf numFmtId="0" fontId="13" fillId="0" borderId="6" xfId="8" applyFont="1" applyBorder="1" applyAlignment="1">
      <alignment vertical="center"/>
    </xf>
    <xf numFmtId="0" fontId="13" fillId="0" borderId="14" xfId="8" applyFont="1" applyBorder="1" applyAlignment="1">
      <alignment vertical="center"/>
    </xf>
    <xf numFmtId="0" fontId="13" fillId="0" borderId="3" xfId="8" applyFont="1" applyBorder="1" applyAlignment="1">
      <alignment horizontal="right" vertical="center"/>
    </xf>
    <xf numFmtId="176" fontId="13" fillId="0" borderId="0" xfId="8" applyNumberFormat="1" applyFont="1" applyAlignment="1">
      <alignment horizontal="center" shrinkToFit="1"/>
    </xf>
    <xf numFmtId="0" fontId="13" fillId="0" borderId="0" xfId="8" applyFont="1" applyAlignment="1">
      <alignment horizontal="left"/>
    </xf>
    <xf numFmtId="0" fontId="13" fillId="0" borderId="0" xfId="8" applyFont="1" applyAlignment="1">
      <alignment horizontal="right"/>
    </xf>
    <xf numFmtId="0" fontId="13" fillId="0" borderId="0" xfId="8" applyFont="1" applyAlignment="1">
      <alignment horizontal="center" shrinkToFit="1"/>
    </xf>
    <xf numFmtId="0" fontId="19" fillId="0" borderId="0" xfId="8" applyFont="1" applyAlignment="1">
      <alignment horizontal="right" vertical="center"/>
    </xf>
    <xf numFmtId="0" fontId="13" fillId="0" borderId="0" xfId="8" applyFont="1" applyAlignment="1">
      <alignment horizontal="right" vertical="center"/>
    </xf>
    <xf numFmtId="0" fontId="13" fillId="0" borderId="69" xfId="8" applyFont="1" applyBorder="1" applyAlignment="1">
      <alignment horizontal="right" vertical="center"/>
    </xf>
    <xf numFmtId="38" fontId="13" fillId="0" borderId="3" xfId="3" applyFont="1" applyFill="1" applyBorder="1" applyAlignment="1" applyProtection="1">
      <alignment vertical="center" shrinkToFit="1"/>
    </xf>
    <xf numFmtId="0" fontId="13" fillId="10" borderId="13" xfId="8" applyFont="1" applyFill="1" applyBorder="1" applyAlignment="1">
      <alignment horizontal="center"/>
    </xf>
    <xf numFmtId="0" fontId="13" fillId="10" borderId="13" xfId="8" applyFont="1" applyFill="1" applyBorder="1" applyAlignment="1">
      <alignment horizontal="right"/>
    </xf>
    <xf numFmtId="0" fontId="13" fillId="0" borderId="13" xfId="8" applyFont="1" applyBorder="1" applyAlignment="1">
      <alignment horizontal="center"/>
    </xf>
    <xf numFmtId="0" fontId="13" fillId="0" borderId="13" xfId="8" applyFont="1" applyBorder="1" applyAlignment="1">
      <alignment horizontal="right"/>
    </xf>
    <xf numFmtId="0" fontId="19" fillId="0" borderId="0" xfId="8" applyFont="1" applyAlignment="1">
      <alignment horizontal="right" vertical="center" wrapText="1"/>
    </xf>
    <xf numFmtId="0" fontId="13" fillId="0" borderId="7" xfId="8" applyFont="1" applyBorder="1" applyAlignment="1">
      <alignment vertical="center"/>
    </xf>
    <xf numFmtId="0" fontId="13" fillId="0" borderId="0" xfId="8" applyFont="1" applyAlignment="1">
      <alignment shrinkToFit="1"/>
    </xf>
    <xf numFmtId="38" fontId="13" fillId="0" borderId="66" xfId="3" applyFont="1" applyFill="1" applyBorder="1" applyAlignment="1" applyProtection="1">
      <alignment vertical="center" shrinkToFit="1"/>
    </xf>
    <xf numFmtId="38" fontId="13" fillId="0" borderId="0" xfId="3" applyFont="1" applyFill="1" applyBorder="1" applyAlignment="1" applyProtection="1">
      <alignment vertical="center" shrinkToFit="1"/>
    </xf>
    <xf numFmtId="0" fontId="10" fillId="0" borderId="0" xfId="8" applyAlignment="1">
      <alignment horizontal="right" indent="1"/>
    </xf>
    <xf numFmtId="0" fontId="15" fillId="0" borderId="13" xfId="8" applyFont="1" applyBorder="1"/>
    <xf numFmtId="0" fontId="13" fillId="0" borderId="1" xfId="8" applyFont="1" applyBorder="1"/>
    <xf numFmtId="180" fontId="13" fillId="0" borderId="0" xfId="8" applyNumberFormat="1" applyFont="1" applyAlignment="1">
      <alignment vertical="center"/>
    </xf>
    <xf numFmtId="0" fontId="13" fillId="0" borderId="3" xfId="8" applyFont="1" applyBorder="1" applyAlignment="1">
      <alignment vertical="center" wrapText="1"/>
    </xf>
    <xf numFmtId="180" fontId="13" fillId="0" borderId="1" xfId="8" applyNumberFormat="1" applyFont="1" applyBorder="1" applyAlignment="1">
      <alignment vertical="center"/>
    </xf>
    <xf numFmtId="181" fontId="13" fillId="0" borderId="0" xfId="8" applyNumberFormat="1" applyFont="1" applyAlignment="1">
      <alignment horizontal="center" vertical="center"/>
    </xf>
    <xf numFmtId="178" fontId="15" fillId="0" borderId="0" xfId="8" applyNumberFormat="1" applyFont="1" applyAlignment="1">
      <alignment horizontal="center" vertical="center"/>
    </xf>
    <xf numFmtId="0" fontId="13" fillId="0" borderId="1" xfId="8" applyFont="1" applyBorder="1" applyAlignment="1">
      <alignment horizontal="right" vertical="center"/>
    </xf>
    <xf numFmtId="181" fontId="13" fillId="0" borderId="1" xfId="8" applyNumberFormat="1" applyFont="1" applyBorder="1" applyAlignment="1">
      <alignment horizontal="center" vertical="center"/>
    </xf>
    <xf numFmtId="0" fontId="13" fillId="0" borderId="18" xfId="8" applyFont="1" applyBorder="1" applyAlignment="1">
      <alignment vertical="center"/>
    </xf>
    <xf numFmtId="178" fontId="13" fillId="0" borderId="12" xfId="8" applyNumberFormat="1" applyFont="1" applyBorder="1" applyAlignment="1">
      <alignment horizontal="center" vertical="center"/>
    </xf>
    <xf numFmtId="180" fontId="13" fillId="0" borderId="13" xfId="8" applyNumberFormat="1" applyFont="1" applyBorder="1" applyAlignment="1">
      <alignment vertical="center"/>
    </xf>
    <xf numFmtId="180" fontId="13" fillId="0" borderId="0" xfId="8" applyNumberFormat="1" applyFont="1"/>
    <xf numFmtId="0" fontId="12" fillId="0" borderId="0" xfId="8" applyFont="1" applyAlignment="1">
      <alignment horizontal="left" vertical="center"/>
    </xf>
    <xf numFmtId="0" fontId="13" fillId="0" borderId="3" xfId="8" applyFont="1" applyBorder="1" applyAlignment="1">
      <alignment wrapText="1"/>
    </xf>
    <xf numFmtId="0" fontId="12" fillId="0" borderId="0" xfId="8" applyFont="1" applyAlignment="1">
      <alignment vertical="center" wrapText="1"/>
    </xf>
    <xf numFmtId="0" fontId="15" fillId="0" borderId="0" xfId="8" applyFont="1" applyAlignment="1">
      <alignment horizontal="center" vertical="center" wrapText="1"/>
    </xf>
    <xf numFmtId="0" fontId="12" fillId="0" borderId="0" xfId="8" applyFont="1" applyAlignment="1">
      <alignment horizontal="center" vertical="center" wrapText="1"/>
    </xf>
    <xf numFmtId="178" fontId="22" fillId="0" borderId="67" xfId="8" applyNumberFormat="1" applyFont="1" applyBorder="1" applyAlignment="1">
      <alignment horizontal="center" vertical="center"/>
    </xf>
    <xf numFmtId="0" fontId="13" fillId="0" borderId="69" xfId="8" applyFont="1" applyBorder="1" applyAlignment="1">
      <alignment horizontal="left"/>
    </xf>
    <xf numFmtId="178" fontId="13" fillId="0" borderId="3" xfId="8" applyNumberFormat="1" applyFont="1" applyBorder="1" applyAlignment="1">
      <alignment vertical="center"/>
    </xf>
    <xf numFmtId="0" fontId="13" fillId="0" borderId="11" xfId="8" applyFont="1" applyBorder="1" applyAlignment="1">
      <alignment vertical="center"/>
    </xf>
    <xf numFmtId="49" fontId="28" fillId="0" borderId="20" xfId="8" applyNumberFormat="1" applyFont="1" applyBorder="1" applyAlignment="1">
      <alignment vertical="center" wrapText="1"/>
    </xf>
    <xf numFmtId="0" fontId="19" fillId="0" borderId="21" xfId="8" applyFont="1" applyBorder="1" applyAlignment="1">
      <alignment horizontal="left"/>
    </xf>
    <xf numFmtId="49" fontId="28" fillId="0" borderId="21" xfId="8" applyNumberFormat="1" applyFont="1" applyBorder="1" applyAlignment="1">
      <alignment vertical="center" wrapText="1"/>
    </xf>
    <xf numFmtId="49" fontId="28" fillId="0" borderId="22" xfId="8" applyNumberFormat="1" applyFont="1" applyBorder="1" applyAlignment="1">
      <alignment vertical="center" wrapText="1"/>
    </xf>
    <xf numFmtId="0" fontId="13" fillId="0" borderId="87" xfId="8" applyFont="1" applyBorder="1"/>
    <xf numFmtId="0" fontId="13" fillId="0" borderId="88" xfId="8" applyFont="1" applyBorder="1"/>
    <xf numFmtId="49" fontId="28" fillId="0" borderId="0" xfId="8" applyNumberFormat="1" applyFont="1" applyAlignment="1">
      <alignment vertical="center" wrapText="1"/>
    </xf>
    <xf numFmtId="0" fontId="12" fillId="0" borderId="0" xfId="8" applyFont="1" applyAlignment="1">
      <alignment horizontal="left" vertical="top"/>
    </xf>
    <xf numFmtId="0" fontId="13" fillId="0" borderId="67" xfId="8" applyFont="1" applyBorder="1" applyAlignment="1">
      <alignment vertical="center" wrapText="1"/>
    </xf>
    <xf numFmtId="0" fontId="13" fillId="0" borderId="69" xfId="8" applyFont="1" applyBorder="1" applyAlignment="1">
      <alignment vertical="center" wrapText="1"/>
    </xf>
    <xf numFmtId="0" fontId="13" fillId="0" borderId="71" xfId="8" applyFont="1" applyBorder="1" applyAlignment="1">
      <alignment vertical="center" wrapText="1"/>
    </xf>
    <xf numFmtId="178" fontId="13" fillId="0" borderId="3" xfId="8" applyNumberFormat="1" applyFont="1" applyBorder="1" applyAlignment="1">
      <alignment vertical="center" wrapText="1"/>
    </xf>
    <xf numFmtId="0" fontId="13" fillId="0" borderId="81" xfId="8" applyFont="1" applyBorder="1" applyAlignment="1">
      <alignment vertical="center"/>
    </xf>
    <xf numFmtId="0" fontId="13" fillId="0" borderId="1" xfId="8" applyFont="1" applyBorder="1" applyAlignment="1">
      <alignment vertical="center"/>
    </xf>
    <xf numFmtId="0" fontId="12" fillId="0" borderId="0" xfId="8" applyFont="1"/>
    <xf numFmtId="0" fontId="15" fillId="0" borderId="0" xfId="8" applyFont="1"/>
    <xf numFmtId="0" fontId="13" fillId="0" borderId="24" xfId="8" applyFont="1" applyBorder="1"/>
    <xf numFmtId="0" fontId="13" fillId="0" borderId="23" xfId="8" applyFont="1" applyBorder="1"/>
    <xf numFmtId="0" fontId="13" fillId="0" borderId="25" xfId="8" applyFont="1" applyBorder="1"/>
    <xf numFmtId="49" fontId="16" fillId="0" borderId="0" xfId="8" applyNumberFormat="1" applyFont="1" applyAlignment="1">
      <alignment vertical="center"/>
    </xf>
    <xf numFmtId="49" fontId="24" fillId="0" borderId="0" xfId="8" applyNumberFormat="1" applyFont="1" applyAlignment="1">
      <alignment vertical="center"/>
    </xf>
    <xf numFmtId="0" fontId="18" fillId="0" borderId="0" xfId="8" applyFont="1" applyAlignment="1">
      <alignment horizontal="left" vertical="center" wrapText="1"/>
    </xf>
    <xf numFmtId="49" fontId="16" fillId="0" borderId="0" xfId="8" applyNumberFormat="1" applyFont="1" applyAlignment="1">
      <alignment horizontal="center" vertical="center" wrapText="1"/>
    </xf>
    <xf numFmtId="49" fontId="28" fillId="0" borderId="0" xfId="8" applyNumberFormat="1" applyFont="1" applyAlignment="1">
      <alignment vertical="center"/>
    </xf>
    <xf numFmtId="0" fontId="30" fillId="0" borderId="0" xfId="8" applyFont="1"/>
    <xf numFmtId="0" fontId="18" fillId="0" borderId="0" xfId="8" applyFont="1" applyAlignment="1">
      <alignment vertical="center"/>
    </xf>
    <xf numFmtId="49" fontId="18" fillId="0" borderId="0" xfId="8" applyNumberFormat="1" applyFont="1" applyAlignment="1">
      <alignment vertical="center"/>
    </xf>
    <xf numFmtId="0" fontId="13" fillId="0" borderId="0" xfId="8" applyFont="1" applyAlignment="1">
      <alignment vertical="top" wrapText="1"/>
    </xf>
    <xf numFmtId="49" fontId="29" fillId="0" borderId="0" xfId="8" applyNumberFormat="1" applyFont="1" applyAlignment="1">
      <alignment vertical="center"/>
    </xf>
    <xf numFmtId="49" fontId="25" fillId="0" borderId="0" xfId="8" applyNumberFormat="1" applyFont="1" applyAlignment="1">
      <alignment vertical="center"/>
    </xf>
    <xf numFmtId="0" fontId="78" fillId="0" borderId="32" xfId="0" applyFont="1" applyBorder="1">
      <alignment vertical="center"/>
    </xf>
    <xf numFmtId="0" fontId="68" fillId="4" borderId="97" xfId="8" applyFont="1" applyFill="1" applyBorder="1" applyAlignment="1">
      <alignment vertical="center" shrinkToFit="1"/>
    </xf>
    <xf numFmtId="0" fontId="68" fillId="4" borderId="97" xfId="8" applyFont="1" applyFill="1" applyBorder="1" applyAlignment="1">
      <alignment vertical="center" wrapText="1" shrinkToFit="1"/>
    </xf>
    <xf numFmtId="0" fontId="68" fillId="4" borderId="96" xfId="8" applyFont="1" applyFill="1" applyBorder="1" applyAlignment="1">
      <alignment vertical="center" shrinkToFit="1"/>
    </xf>
    <xf numFmtId="0" fontId="68" fillId="4" borderId="6" xfId="8" applyFont="1" applyFill="1" applyBorder="1" applyAlignment="1">
      <alignment vertical="center" shrinkToFit="1"/>
    </xf>
    <xf numFmtId="0" fontId="68" fillId="4" borderId="96" xfId="8" applyFont="1" applyFill="1" applyBorder="1" applyAlignment="1">
      <alignment horizontal="right" vertical="center" shrinkToFit="1"/>
    </xf>
    <xf numFmtId="184" fontId="72" fillId="0" borderId="50" xfId="0" applyNumberFormat="1" applyFont="1" applyBorder="1" applyAlignment="1">
      <alignment horizontal="left" vertical="center" shrinkToFit="1"/>
    </xf>
    <xf numFmtId="0" fontId="72" fillId="0" borderId="12" xfId="8" applyFont="1" applyBorder="1" applyAlignment="1">
      <alignment horizontal="left" vertical="center"/>
    </xf>
    <xf numFmtId="191" fontId="72" fillId="0" borderId="50" xfId="8" applyNumberFormat="1" applyFont="1" applyBorder="1" applyAlignment="1">
      <alignment horizontal="left" vertical="center"/>
    </xf>
    <xf numFmtId="185" fontId="72" fillId="0" borderId="32" xfId="8" applyNumberFormat="1" applyFont="1" applyBorder="1" applyAlignment="1">
      <alignment horizontal="left" vertical="center"/>
    </xf>
    <xf numFmtId="0" fontId="78" fillId="0" borderId="0" xfId="0" applyFont="1" applyAlignment="1">
      <alignment horizontal="right"/>
    </xf>
    <xf numFmtId="0" fontId="75" fillId="0" borderId="21" xfId="0" applyFont="1" applyBorder="1">
      <alignment vertical="center"/>
    </xf>
    <xf numFmtId="0" fontId="79" fillId="0" borderId="21" xfId="0" applyFont="1" applyBorder="1" applyAlignment="1">
      <alignment vertical="center" wrapText="1"/>
    </xf>
    <xf numFmtId="0" fontId="149" fillId="0" borderId="1" xfId="0" applyFont="1" applyBorder="1">
      <alignment vertical="center"/>
    </xf>
    <xf numFmtId="0" fontId="150" fillId="0" borderId="0" xfId="0" applyFont="1">
      <alignment vertical="center"/>
    </xf>
    <xf numFmtId="0" fontId="75" fillId="0" borderId="78" xfId="0" applyFont="1" applyBorder="1">
      <alignment vertical="center"/>
    </xf>
    <xf numFmtId="0" fontId="149" fillId="0" borderId="0" xfId="0" applyFont="1">
      <alignment vertical="center"/>
    </xf>
    <xf numFmtId="0" fontId="75" fillId="0" borderId="66" xfId="0" applyFont="1" applyBorder="1">
      <alignment vertical="center"/>
    </xf>
    <xf numFmtId="0" fontId="75" fillId="0" borderId="76" xfId="0" applyFont="1" applyBorder="1">
      <alignment vertical="center"/>
    </xf>
    <xf numFmtId="0" fontId="149" fillId="0" borderId="3" xfId="0" applyFont="1" applyBorder="1">
      <alignment vertical="center"/>
    </xf>
    <xf numFmtId="0" fontId="78" fillId="12" borderId="0" xfId="0" applyFont="1" applyFill="1">
      <alignment vertical="center"/>
    </xf>
    <xf numFmtId="0" fontId="75" fillId="12" borderId="0" xfId="0" applyFont="1" applyFill="1">
      <alignment vertical="center"/>
    </xf>
    <xf numFmtId="0" fontId="75" fillId="12" borderId="0" xfId="0" applyFont="1" applyFill="1" applyAlignment="1">
      <alignment horizontal="center" vertical="center"/>
    </xf>
    <xf numFmtId="0" fontId="75" fillId="0" borderId="8" xfId="0" applyFont="1" applyBorder="1">
      <alignment vertical="center"/>
    </xf>
    <xf numFmtId="0" fontId="75" fillId="0" borderId="3" xfId="0" applyFont="1" applyBorder="1">
      <alignment vertical="center"/>
    </xf>
    <xf numFmtId="0" fontId="152" fillId="12" borderId="0" xfId="20" applyFont="1" applyFill="1" applyBorder="1" applyAlignment="1">
      <alignment horizontal="center" vertical="center" wrapText="1"/>
    </xf>
    <xf numFmtId="0" fontId="134" fillId="0" borderId="0" xfId="0" applyFont="1">
      <alignment vertical="center"/>
    </xf>
    <xf numFmtId="0" fontId="68" fillId="0" borderId="0" xfId="0" applyFont="1">
      <alignment vertical="center"/>
    </xf>
    <xf numFmtId="0" fontId="153" fillId="0" borderId="0" xfId="0" applyFont="1">
      <alignment vertical="center"/>
    </xf>
    <xf numFmtId="0" fontId="118" fillId="0" borderId="0" xfId="0" applyFont="1">
      <alignment vertical="center"/>
    </xf>
    <xf numFmtId="0" fontId="75" fillId="0" borderId="0" xfId="0" applyFont="1" applyAlignment="1"/>
    <xf numFmtId="0" fontId="152" fillId="0" borderId="0" xfId="20" applyFont="1" applyFill="1" applyBorder="1" applyAlignment="1">
      <alignment vertical="center" wrapText="1"/>
    </xf>
    <xf numFmtId="0" fontId="75" fillId="0" borderId="7" xfId="0" applyFont="1" applyBorder="1">
      <alignment vertical="center"/>
    </xf>
    <xf numFmtId="0" fontId="75" fillId="0" borderId="17" xfId="0" applyFont="1" applyBorder="1">
      <alignment vertical="center"/>
    </xf>
    <xf numFmtId="0" fontId="75" fillId="0" borderId="0" xfId="0" applyFont="1" applyAlignment="1">
      <alignment vertical="top"/>
    </xf>
    <xf numFmtId="0" fontId="149" fillId="0" borderId="66" xfId="0" applyFont="1" applyBorder="1">
      <alignment vertical="center"/>
    </xf>
    <xf numFmtId="0" fontId="73" fillId="0" borderId="0" xfId="0" applyFont="1">
      <alignment vertical="center"/>
    </xf>
    <xf numFmtId="0" fontId="73" fillId="0" borderId="0" xfId="0" applyFont="1" applyAlignment="1"/>
    <xf numFmtId="0" fontId="154" fillId="0" borderId="0" xfId="0" applyFont="1">
      <alignment vertical="center"/>
    </xf>
    <xf numFmtId="0" fontId="155" fillId="0" borderId="0" xfId="20" applyFont="1" applyBorder="1">
      <alignment vertical="center"/>
    </xf>
    <xf numFmtId="0" fontId="156" fillId="0" borderId="0" xfId="20" applyFont="1">
      <alignment vertical="center"/>
    </xf>
    <xf numFmtId="0" fontId="68" fillId="0" borderId="0" xfId="20" applyFont="1">
      <alignment vertical="center"/>
    </xf>
    <xf numFmtId="0" fontId="75" fillId="0" borderId="23" xfId="0" applyFont="1" applyBorder="1">
      <alignment vertical="center"/>
    </xf>
    <xf numFmtId="0" fontId="79" fillId="0" borderId="0" xfId="0" applyFont="1" applyAlignment="1">
      <alignment vertical="center" wrapText="1"/>
    </xf>
    <xf numFmtId="0" fontId="75" fillId="0" borderId="78" xfId="0" applyFont="1" applyBorder="1" applyAlignment="1">
      <alignment horizontal="center" vertical="center"/>
    </xf>
    <xf numFmtId="0" fontId="75" fillId="0" borderId="3" xfId="0" applyFont="1" applyBorder="1" applyAlignment="1">
      <alignment horizontal="center" vertical="center"/>
    </xf>
    <xf numFmtId="38" fontId="75" fillId="13" borderId="94" xfId="3" applyFont="1" applyFill="1" applyBorder="1" applyAlignment="1">
      <alignment horizontal="center" vertical="center"/>
    </xf>
    <xf numFmtId="38" fontId="75" fillId="13" borderId="99" xfId="3" applyFont="1" applyFill="1" applyBorder="1" applyAlignment="1">
      <alignment horizontal="center" vertical="center"/>
    </xf>
    <xf numFmtId="38" fontId="75" fillId="13" borderId="95" xfId="3" applyFont="1" applyFill="1" applyBorder="1" applyAlignment="1">
      <alignment horizontal="center" vertical="center"/>
    </xf>
    <xf numFmtId="0" fontId="68" fillId="4" borderId="57" xfId="30" applyFont="1" applyFill="1" applyBorder="1" applyAlignment="1">
      <alignment vertical="center" shrinkToFit="1"/>
    </xf>
    <xf numFmtId="0" fontId="75" fillId="0" borderId="28" xfId="0" applyFont="1" applyBorder="1">
      <alignment vertical="center"/>
    </xf>
    <xf numFmtId="0" fontId="75" fillId="0" borderId="31" xfId="0" applyFont="1" applyBorder="1">
      <alignment vertical="center"/>
    </xf>
    <xf numFmtId="0" fontId="75" fillId="0" borderId="12" xfId="0" applyFont="1" applyBorder="1">
      <alignment vertical="center"/>
    </xf>
    <xf numFmtId="0" fontId="66" fillId="0" borderId="66" xfId="0" applyFont="1" applyBorder="1">
      <alignment vertical="center"/>
    </xf>
    <xf numFmtId="0" fontId="68" fillId="4" borderId="64" xfId="30" applyFont="1" applyFill="1" applyBorder="1" applyAlignment="1">
      <alignment vertical="center" shrinkToFit="1"/>
    </xf>
    <xf numFmtId="0" fontId="75" fillId="0" borderId="86" xfId="0" applyFont="1" applyBorder="1">
      <alignment vertical="center"/>
    </xf>
    <xf numFmtId="0" fontId="75" fillId="0" borderId="85" xfId="0" applyFont="1" applyBorder="1">
      <alignment vertical="center"/>
    </xf>
    <xf numFmtId="0" fontId="75" fillId="0" borderId="50" xfId="0" applyFont="1" applyBorder="1">
      <alignment vertical="center"/>
    </xf>
    <xf numFmtId="0" fontId="75" fillId="0" borderId="27" xfId="0" applyFont="1" applyBorder="1">
      <alignment vertical="center"/>
    </xf>
    <xf numFmtId="0" fontId="68" fillId="10" borderId="0" xfId="0" applyFont="1" applyFill="1">
      <alignment vertical="center"/>
    </xf>
    <xf numFmtId="0" fontId="66" fillId="0" borderId="0" xfId="0" applyFont="1">
      <alignment vertical="center"/>
    </xf>
    <xf numFmtId="0" fontId="68" fillId="4" borderId="28" xfId="30" applyFont="1" applyFill="1" applyBorder="1" applyAlignment="1">
      <alignment vertical="center" shrinkToFit="1"/>
    </xf>
    <xf numFmtId="0" fontId="158" fillId="0" borderId="0" xfId="0" applyFont="1">
      <alignment vertical="center"/>
    </xf>
    <xf numFmtId="0" fontId="68" fillId="14" borderId="75" xfId="0" applyFont="1" applyFill="1" applyBorder="1" applyAlignment="1">
      <alignment vertical="center" shrinkToFit="1"/>
    </xf>
    <xf numFmtId="0" fontId="75" fillId="11" borderId="75" xfId="0" applyFont="1" applyFill="1" applyBorder="1" applyAlignment="1">
      <alignment horizontal="center" vertical="center"/>
    </xf>
    <xf numFmtId="0" fontId="68" fillId="4" borderId="62" xfId="30" applyFont="1" applyFill="1" applyBorder="1" applyAlignment="1">
      <alignment vertical="center" shrinkToFit="1"/>
    </xf>
    <xf numFmtId="0" fontId="75" fillId="0" borderId="29" xfId="0" applyFont="1" applyBorder="1">
      <alignment vertical="center"/>
    </xf>
    <xf numFmtId="0" fontId="75" fillId="0" borderId="84" xfId="0" applyFont="1" applyBorder="1">
      <alignment vertical="center"/>
    </xf>
    <xf numFmtId="0" fontId="75" fillId="0" borderId="83" xfId="0" applyFont="1" applyBorder="1">
      <alignment vertical="center"/>
    </xf>
    <xf numFmtId="0" fontId="75" fillId="0" borderId="98" xfId="0" applyFont="1" applyBorder="1">
      <alignment vertical="center"/>
    </xf>
    <xf numFmtId="0" fontId="75" fillId="0" borderId="32" xfId="0" applyFont="1" applyBorder="1">
      <alignment vertical="center"/>
    </xf>
    <xf numFmtId="0" fontId="68" fillId="4" borderId="85" xfId="30" applyFont="1" applyFill="1" applyBorder="1" applyAlignment="1">
      <alignment vertical="center" shrinkToFit="1"/>
    </xf>
    <xf numFmtId="0" fontId="75" fillId="0" borderId="71" xfId="0" applyFont="1" applyBorder="1">
      <alignment vertical="center"/>
    </xf>
    <xf numFmtId="0" fontId="68" fillId="10" borderId="48" xfId="0" applyFont="1" applyFill="1" applyBorder="1" applyAlignment="1">
      <alignment vertical="center" shrinkToFit="1"/>
    </xf>
    <xf numFmtId="0" fontId="68" fillId="0" borderId="48" xfId="0" applyFont="1" applyBorder="1">
      <alignment vertical="center"/>
    </xf>
    <xf numFmtId="0" fontId="75" fillId="0" borderId="48" xfId="0" applyFont="1" applyBorder="1">
      <alignment vertical="center"/>
    </xf>
    <xf numFmtId="0" fontId="75" fillId="0" borderId="7" xfId="0" applyFont="1" applyBorder="1" applyAlignment="1">
      <alignment horizontal="center" vertical="center"/>
    </xf>
    <xf numFmtId="0" fontId="66" fillId="4" borderId="97" xfId="30" applyFont="1" applyFill="1" applyBorder="1">
      <alignment vertical="center"/>
    </xf>
    <xf numFmtId="0" fontId="66" fillId="0" borderId="65" xfId="0" applyFont="1" applyBorder="1">
      <alignment vertical="center"/>
    </xf>
    <xf numFmtId="0" fontId="81" fillId="10" borderId="82" xfId="0" applyFont="1" applyFill="1" applyBorder="1" applyAlignment="1">
      <alignment vertical="center" shrinkToFit="1"/>
    </xf>
    <xf numFmtId="0" fontId="73" fillId="0" borderId="26" xfId="0" applyFont="1" applyBorder="1">
      <alignment vertical="center"/>
    </xf>
    <xf numFmtId="0" fontId="75" fillId="0" borderId="82" xfId="0" applyFont="1" applyBorder="1">
      <alignment vertical="center"/>
    </xf>
    <xf numFmtId="184" fontId="73" fillId="0" borderId="82" xfId="0" applyNumberFormat="1" applyFont="1" applyBorder="1">
      <alignment vertical="center"/>
    </xf>
    <xf numFmtId="0" fontId="68" fillId="4" borderId="97" xfId="30" applyFont="1" applyFill="1" applyBorder="1" applyAlignment="1">
      <alignment vertical="center" shrinkToFit="1"/>
    </xf>
    <xf numFmtId="0" fontId="68" fillId="10" borderId="82" xfId="0" applyFont="1" applyFill="1" applyBorder="1" applyAlignment="1">
      <alignment vertical="center" shrinkToFit="1"/>
    </xf>
    <xf numFmtId="184" fontId="68" fillId="0" borderId="82" xfId="0" applyNumberFormat="1" applyFont="1" applyBorder="1" applyAlignment="1">
      <alignment vertical="center" shrinkToFit="1"/>
    </xf>
    <xf numFmtId="0" fontId="68" fillId="4" borderId="96" xfId="30" applyFont="1" applyFill="1" applyBorder="1" applyAlignment="1">
      <alignment vertical="center" shrinkToFit="1"/>
    </xf>
    <xf numFmtId="0" fontId="68" fillId="10" borderId="79" xfId="0" applyFont="1" applyFill="1" applyBorder="1" applyAlignment="1">
      <alignment vertical="center" shrinkToFit="1"/>
    </xf>
    <xf numFmtId="184" fontId="68" fillId="0" borderId="79" xfId="0" applyNumberFormat="1" applyFont="1" applyBorder="1" applyAlignment="1">
      <alignment vertical="center" shrinkToFit="1"/>
    </xf>
    <xf numFmtId="0" fontId="75" fillId="0" borderId="79" xfId="0" applyFont="1" applyBorder="1">
      <alignment vertical="center"/>
    </xf>
    <xf numFmtId="0" fontId="75" fillId="0" borderId="77" xfId="0" applyFont="1" applyBorder="1">
      <alignment vertical="center"/>
    </xf>
    <xf numFmtId="14" fontId="75" fillId="0" borderId="0" xfId="0" applyNumberFormat="1" applyFont="1">
      <alignment vertical="center"/>
    </xf>
    <xf numFmtId="0" fontId="75" fillId="8" borderId="73" xfId="9" applyFont="1" applyFill="1" applyBorder="1" applyAlignment="1">
      <alignment vertical="center" shrinkToFit="1"/>
    </xf>
    <xf numFmtId="0" fontId="75" fillId="0" borderId="75" xfId="0" applyFont="1" applyBorder="1">
      <alignment vertical="center"/>
    </xf>
    <xf numFmtId="0" fontId="75" fillId="0" borderId="23" xfId="0" applyFont="1" applyBorder="1" applyAlignment="1">
      <alignment horizontal="center" vertical="center"/>
    </xf>
    <xf numFmtId="0" fontId="79" fillId="0" borderId="1" xfId="0" applyFont="1" applyBorder="1" applyAlignment="1">
      <alignment vertical="center" wrapText="1"/>
    </xf>
    <xf numFmtId="0" fontId="75" fillId="2" borderId="77" xfId="0" applyFont="1" applyFill="1" applyBorder="1">
      <alignment vertical="center"/>
    </xf>
    <xf numFmtId="0" fontId="75" fillId="2" borderId="74" xfId="0" applyFont="1" applyFill="1" applyBorder="1">
      <alignment vertical="center"/>
    </xf>
    <xf numFmtId="0" fontId="78" fillId="0" borderId="77" xfId="0" applyFont="1" applyBorder="1" applyAlignment="1">
      <alignment horizontal="left" vertical="center" wrapText="1"/>
    </xf>
    <xf numFmtId="0" fontId="75" fillId="0" borderId="74" xfId="0" applyFont="1" applyBorder="1">
      <alignment vertical="center"/>
    </xf>
    <xf numFmtId="0" fontId="73" fillId="2" borderId="7" xfId="0" applyFont="1" applyFill="1" applyBorder="1">
      <alignment vertical="center"/>
    </xf>
    <xf numFmtId="0" fontId="73" fillId="2" borderId="1" xfId="0" applyFont="1" applyFill="1" applyBorder="1">
      <alignment vertical="center"/>
    </xf>
    <xf numFmtId="0" fontId="75" fillId="2" borderId="1" xfId="0" applyFont="1" applyFill="1" applyBorder="1">
      <alignment vertical="center"/>
    </xf>
    <xf numFmtId="0" fontId="75" fillId="2" borderId="17" xfId="0" applyFont="1" applyFill="1" applyBorder="1">
      <alignment vertical="center"/>
    </xf>
    <xf numFmtId="0" fontId="81" fillId="0" borderId="0" xfId="0" applyFont="1" applyAlignment="1">
      <alignment horizontal="left" vertical="center"/>
    </xf>
    <xf numFmtId="178" fontId="13" fillId="0" borderId="67" xfId="8" applyNumberFormat="1" applyFont="1" applyBorder="1" applyAlignment="1" applyProtection="1">
      <alignment horizontal="center" vertical="center"/>
      <protection locked="0"/>
    </xf>
    <xf numFmtId="185" fontId="60" fillId="10" borderId="77" xfId="8" applyNumberFormat="1" applyFont="1" applyFill="1" applyBorder="1" applyAlignment="1">
      <alignment vertical="center" shrinkToFit="1"/>
    </xf>
    <xf numFmtId="0" fontId="60" fillId="0" borderId="69" xfId="8" applyFont="1" applyBorder="1" applyAlignment="1">
      <alignment horizontal="left"/>
    </xf>
    <xf numFmtId="0" fontId="13" fillId="0" borderId="0" xfId="8" applyFont="1" applyAlignment="1">
      <alignment horizontal="center" vertical="center"/>
    </xf>
    <xf numFmtId="182" fontId="60" fillId="0" borderId="66" xfId="8" applyNumberFormat="1" applyFont="1" applyBorder="1" applyAlignment="1">
      <alignment vertical="center"/>
    </xf>
    <xf numFmtId="182" fontId="60" fillId="10" borderId="74" xfId="8" applyNumberFormat="1" applyFont="1" applyFill="1" applyBorder="1" applyAlignment="1">
      <alignment horizontal="center" vertical="center" shrinkToFit="1"/>
    </xf>
    <xf numFmtId="185" fontId="60" fillId="10" borderId="77" xfId="8" applyNumberFormat="1" applyFont="1" applyFill="1" applyBorder="1" applyAlignment="1">
      <alignment horizontal="right" vertical="center" shrinkToFit="1"/>
    </xf>
    <xf numFmtId="185" fontId="60" fillId="10" borderId="73" xfId="8" applyNumberFormat="1" applyFont="1" applyFill="1" applyBorder="1" applyAlignment="1">
      <alignment horizontal="right" vertical="center" shrinkToFit="1"/>
    </xf>
    <xf numFmtId="182" fontId="60" fillId="0" borderId="57" xfId="8" applyNumberFormat="1" applyFont="1" applyBorder="1" applyAlignment="1">
      <alignment vertical="center"/>
    </xf>
    <xf numFmtId="185" fontId="60" fillId="0" borderId="77" xfId="8" applyNumberFormat="1" applyFont="1" applyBorder="1" applyAlignment="1">
      <alignment vertical="center" shrinkToFit="1"/>
    </xf>
    <xf numFmtId="182" fontId="60" fillId="0" borderId="74" xfId="8" applyNumberFormat="1" applyFont="1" applyBorder="1" applyAlignment="1">
      <alignment horizontal="center" vertical="center" shrinkToFit="1"/>
    </xf>
    <xf numFmtId="185" fontId="60" fillId="0" borderId="73" xfId="8" applyNumberFormat="1" applyFont="1" applyBorder="1" applyAlignment="1">
      <alignment horizontal="right" vertical="center" shrinkToFit="1"/>
    </xf>
    <xf numFmtId="185" fontId="60" fillId="0" borderId="77" xfId="8" applyNumberFormat="1" applyFont="1" applyBorder="1" applyAlignment="1">
      <alignment horizontal="right" vertical="center" shrinkToFit="1"/>
    </xf>
    <xf numFmtId="0" fontId="60" fillId="0" borderId="62" xfId="8" applyFont="1" applyBorder="1" applyAlignment="1">
      <alignment horizontal="left"/>
    </xf>
    <xf numFmtId="185" fontId="160" fillId="10" borderId="0" xfId="8" applyNumberFormat="1" applyFont="1" applyFill="1" applyAlignment="1">
      <alignment vertical="center"/>
    </xf>
    <xf numFmtId="0" fontId="147" fillId="2" borderId="0" xfId="8" applyFont="1" applyFill="1"/>
    <xf numFmtId="0" fontId="162" fillId="0" borderId="0" xfId="8" applyFont="1"/>
    <xf numFmtId="0" fontId="162" fillId="0" borderId="0" xfId="8" applyFont="1" applyAlignment="1">
      <alignment vertical="center"/>
    </xf>
    <xf numFmtId="0" fontId="162" fillId="2" borderId="0" xfId="8" applyFont="1" applyFill="1"/>
    <xf numFmtId="0" fontId="162" fillId="2" borderId="0" xfId="8" applyFont="1" applyFill="1" applyAlignment="1">
      <alignment horizontal="right"/>
    </xf>
    <xf numFmtId="0" fontId="147" fillId="2" borderId="0" xfId="8" applyFont="1" applyFill="1" applyAlignment="1">
      <alignment vertical="center"/>
    </xf>
    <xf numFmtId="0" fontId="78" fillId="2" borderId="0" xfId="8" applyFont="1" applyFill="1" applyAlignment="1">
      <alignment vertical="center"/>
    </xf>
    <xf numFmtId="0" fontId="161" fillId="2" borderId="0" xfId="8" applyFont="1" applyFill="1" applyAlignment="1">
      <alignment vertical="center"/>
    </xf>
    <xf numFmtId="0" fontId="99" fillId="2" borderId="0" xfId="8" applyFont="1" applyFill="1" applyAlignment="1">
      <alignment vertical="center"/>
    </xf>
    <xf numFmtId="0" fontId="162" fillId="2" borderId="0" xfId="8" applyFont="1" applyFill="1" applyAlignment="1">
      <alignment vertical="center"/>
    </xf>
    <xf numFmtId="0" fontId="72" fillId="0" borderId="75" xfId="0" applyFont="1" applyBorder="1" applyAlignment="1">
      <alignment vertical="center" wrapText="1" shrinkToFit="1"/>
    </xf>
    <xf numFmtId="0" fontId="72" fillId="0" borderId="75" xfId="0" applyFont="1" applyBorder="1" applyAlignment="1">
      <alignment horizontal="left" vertical="center" wrapText="1" shrinkToFit="1"/>
    </xf>
    <xf numFmtId="0" fontId="63" fillId="0" borderId="0" xfId="0" applyFont="1" applyAlignment="1">
      <alignment horizontal="left" vertical="center"/>
    </xf>
    <xf numFmtId="176" fontId="72" fillId="0" borderId="82" xfId="0" applyNumberFormat="1" applyFont="1" applyBorder="1" applyAlignment="1">
      <alignment horizontal="left" vertical="center" shrinkToFit="1"/>
    </xf>
    <xf numFmtId="177" fontId="72" fillId="0" borderId="19" xfId="0" applyNumberFormat="1" applyFont="1" applyBorder="1" applyAlignment="1">
      <alignment horizontal="left" vertical="center" shrinkToFit="1"/>
    </xf>
    <xf numFmtId="0" fontId="147" fillId="6" borderId="75" xfId="8" applyFont="1" applyFill="1" applyBorder="1" applyAlignment="1" applyProtection="1">
      <alignment horizontal="center" vertical="center"/>
      <protection locked="0"/>
    </xf>
    <xf numFmtId="0" fontId="135" fillId="0" borderId="0" xfId="0" applyFont="1" applyAlignment="1" applyProtection="1">
      <alignment horizontal="center" vertical="center"/>
      <protection locked="0"/>
    </xf>
    <xf numFmtId="0" fontId="78" fillId="0" borderId="0" xfId="8" applyFont="1" applyAlignment="1" applyProtection="1">
      <alignment vertical="center"/>
      <protection locked="0"/>
    </xf>
    <xf numFmtId="0" fontId="78" fillId="0" borderId="0" xfId="8" applyFont="1" applyProtection="1">
      <protection locked="0"/>
    </xf>
    <xf numFmtId="0" fontId="162" fillId="0" borderId="0" xfId="8" applyFont="1" applyProtection="1">
      <protection locked="0"/>
    </xf>
    <xf numFmtId="0" fontId="161" fillId="0" borderId="0" xfId="8" applyFont="1" applyAlignment="1" applyProtection="1">
      <alignment vertical="center"/>
      <protection locked="0"/>
    </xf>
    <xf numFmtId="0" fontId="99" fillId="0" borderId="0" xfId="8" applyFont="1" applyAlignment="1" applyProtection="1">
      <alignment vertical="center"/>
      <protection locked="0"/>
    </xf>
    <xf numFmtId="0" fontId="147" fillId="0" borderId="0" xfId="8" applyFont="1" applyAlignment="1" applyProtection="1">
      <alignment vertical="center"/>
      <protection locked="0"/>
    </xf>
    <xf numFmtId="0" fontId="163" fillId="12" borderId="0" xfId="14" applyFont="1" applyFill="1" applyProtection="1">
      <alignment vertical="center"/>
      <protection locked="0"/>
    </xf>
    <xf numFmtId="177" fontId="73" fillId="0" borderId="85" xfId="14" applyNumberFormat="1" applyFont="1" applyBorder="1" applyAlignment="1">
      <alignment vertical="center" wrapText="1" shrinkToFit="1"/>
    </xf>
    <xf numFmtId="177" fontId="68" fillId="0" borderId="85" xfId="14" applyNumberFormat="1" applyFont="1" applyBorder="1" applyAlignment="1">
      <alignment vertical="center" wrapText="1" shrinkToFit="1"/>
    </xf>
    <xf numFmtId="0" fontId="75" fillId="0" borderId="19" xfId="0" applyFont="1" applyBorder="1" applyAlignment="1">
      <alignment vertical="center" textRotation="255"/>
    </xf>
    <xf numFmtId="0" fontId="92" fillId="0" borderId="0" xfId="0" applyFont="1">
      <alignment vertical="center"/>
    </xf>
    <xf numFmtId="0" fontId="147" fillId="0" borderId="0" xfId="0" applyFont="1" applyAlignment="1">
      <alignment horizontal="right" vertical="center"/>
    </xf>
    <xf numFmtId="0" fontId="63" fillId="0" borderId="0" xfId="14" applyFont="1">
      <alignment vertical="center"/>
    </xf>
    <xf numFmtId="0" fontId="147" fillId="0" borderId="0" xfId="0" applyFont="1" applyAlignment="1">
      <alignment horizontal="left" vertical="center" wrapText="1"/>
    </xf>
    <xf numFmtId="0" fontId="75" fillId="0" borderId="76" xfId="0" applyFont="1" applyBorder="1" applyAlignment="1">
      <alignment horizontal="center" vertical="center"/>
    </xf>
    <xf numFmtId="0" fontId="13" fillId="0" borderId="0" xfId="8" applyFont="1" applyAlignment="1" applyProtection="1">
      <alignment horizontal="center" vertical="center"/>
      <protection locked="0"/>
    </xf>
    <xf numFmtId="0" fontId="13" fillId="0" borderId="6" xfId="8" applyFont="1" applyBorder="1" applyAlignment="1" applyProtection="1">
      <alignment horizontal="center" vertical="center"/>
      <protection locked="0"/>
    </xf>
    <xf numFmtId="0" fontId="13" fillId="0" borderId="0" xfId="8" applyFont="1" applyAlignment="1">
      <alignment horizontal="center" vertical="center" wrapText="1"/>
    </xf>
    <xf numFmtId="178" fontId="13" fillId="0" borderId="0" xfId="8" applyNumberFormat="1" applyFont="1" applyAlignment="1">
      <alignment horizontal="center" vertical="center"/>
    </xf>
    <xf numFmtId="0" fontId="13" fillId="0" borderId="13" xfId="8" applyFont="1" applyBorder="1" applyAlignment="1" applyProtection="1">
      <alignment horizontal="right" vertical="center"/>
      <protection locked="0"/>
    </xf>
    <xf numFmtId="0" fontId="13" fillId="0" borderId="1" xfId="8" applyFont="1" applyBorder="1" applyAlignment="1" applyProtection="1">
      <alignment horizontal="center" vertical="center"/>
      <protection locked="0"/>
    </xf>
    <xf numFmtId="0" fontId="13" fillId="10" borderId="13" xfId="8" applyFont="1" applyFill="1" applyBorder="1" applyAlignment="1">
      <alignment horizontal="center" vertical="center"/>
    </xf>
    <xf numFmtId="0" fontId="13" fillId="0" borderId="13" xfId="8" applyFont="1" applyBorder="1" applyAlignment="1" applyProtection="1">
      <alignment horizontal="center" vertical="center"/>
      <protection locked="0"/>
    </xf>
    <xf numFmtId="0" fontId="13" fillId="0" borderId="0" xfId="8" applyFont="1" applyAlignment="1" applyProtection="1">
      <alignment horizontal="center" vertical="center" shrinkToFit="1"/>
      <protection locked="0"/>
    </xf>
    <xf numFmtId="0" fontId="13" fillId="0" borderId="69" xfId="8" applyFont="1" applyBorder="1" applyAlignment="1">
      <alignment horizontal="center" vertical="center"/>
    </xf>
    <xf numFmtId="0" fontId="13" fillId="0" borderId="13" xfId="8" applyFont="1" applyBorder="1" applyAlignment="1">
      <alignment horizontal="center" vertical="center"/>
    </xf>
    <xf numFmtId="0" fontId="13" fillId="0" borderId="6" xfId="8" applyFont="1" applyBorder="1" applyAlignment="1">
      <alignment horizontal="center" vertical="center"/>
    </xf>
    <xf numFmtId="0" fontId="13" fillId="0" borderId="69" xfId="8" applyFont="1" applyBorder="1" applyAlignment="1" applyProtection="1">
      <alignment horizontal="center" vertical="center"/>
      <protection locked="0"/>
    </xf>
    <xf numFmtId="0" fontId="13" fillId="0" borderId="70" xfId="8" applyFont="1" applyBorder="1" applyAlignment="1" applyProtection="1">
      <alignment horizontal="center" vertical="center" shrinkToFit="1"/>
      <protection locked="0"/>
    </xf>
    <xf numFmtId="0" fontId="13" fillId="0" borderId="15" xfId="8" applyFont="1" applyBorder="1" applyAlignment="1" applyProtection="1">
      <alignment horizontal="center" vertical="center" shrinkToFit="1"/>
      <protection locked="0"/>
    </xf>
    <xf numFmtId="0" fontId="13" fillId="0" borderId="1" xfId="8" applyFont="1" applyBorder="1" applyAlignment="1" applyProtection="1">
      <alignment vertical="center"/>
      <protection locked="0"/>
    </xf>
    <xf numFmtId="0" fontId="13" fillId="0" borderId="17" xfId="8" applyFont="1" applyBorder="1" applyAlignment="1" applyProtection="1">
      <alignment vertical="center"/>
      <protection locked="0"/>
    </xf>
    <xf numFmtId="0" fontId="28" fillId="0" borderId="0" xfId="8" applyFont="1" applyAlignment="1">
      <alignment horizontal="right"/>
    </xf>
    <xf numFmtId="0" fontId="15" fillId="0" borderId="15" xfId="8" applyFont="1" applyBorder="1" applyAlignment="1">
      <alignment horizontal="center" vertical="center"/>
    </xf>
    <xf numFmtId="0" fontId="13" fillId="0" borderId="1" xfId="8" applyFont="1" applyBorder="1" applyAlignment="1">
      <alignment horizontal="center" vertical="center"/>
    </xf>
    <xf numFmtId="0" fontId="13" fillId="0" borderId="0" xfId="8" applyFont="1" applyAlignment="1">
      <alignment vertical="center" wrapText="1"/>
    </xf>
    <xf numFmtId="0" fontId="13" fillId="0" borderId="8" xfId="8" applyFont="1" applyBorder="1" applyAlignment="1">
      <alignment vertical="center" wrapText="1"/>
    </xf>
    <xf numFmtId="0" fontId="13" fillId="0" borderId="66" xfId="8" applyFont="1" applyBorder="1" applyAlignment="1">
      <alignment vertical="center" wrapText="1"/>
    </xf>
    <xf numFmtId="0" fontId="16" fillId="0" borderId="0" xfId="8" applyFont="1" applyAlignment="1">
      <alignment horizontal="center" vertical="center" wrapText="1"/>
    </xf>
    <xf numFmtId="0" fontId="13" fillId="0" borderId="0" xfId="8" applyFont="1" applyAlignment="1">
      <alignment horizontal="left" vertical="center" wrapText="1" shrinkToFit="1"/>
    </xf>
    <xf numFmtId="0" fontId="15" fillId="0" borderId="70" xfId="8" applyFont="1" applyBorder="1" applyAlignment="1">
      <alignment horizontal="center" vertical="center"/>
    </xf>
    <xf numFmtId="0" fontId="15" fillId="0" borderId="69" xfId="8" applyFont="1" applyBorder="1" applyAlignment="1">
      <alignment vertical="center"/>
    </xf>
    <xf numFmtId="0" fontId="13" fillId="0" borderId="11" xfId="8" applyFont="1" applyBorder="1" applyAlignment="1">
      <alignment horizontal="center" vertical="center"/>
    </xf>
    <xf numFmtId="178" fontId="13" fillId="0" borderId="67" xfId="8" applyNumberFormat="1" applyFont="1" applyBorder="1" applyAlignment="1">
      <alignment horizontal="center" vertical="center"/>
    </xf>
    <xf numFmtId="0" fontId="15" fillId="0" borderId="69" xfId="8" applyFont="1" applyBorder="1" applyAlignment="1" applyProtection="1">
      <alignment vertical="center"/>
      <protection locked="0"/>
    </xf>
    <xf numFmtId="0" fontId="16" fillId="0" borderId="0" xfId="8" applyFont="1" applyAlignment="1" applyProtection="1">
      <alignment horizontal="center" vertical="center" wrapText="1"/>
      <protection locked="0"/>
    </xf>
    <xf numFmtId="0" fontId="13" fillId="0" borderId="8" xfId="8" applyFont="1" applyBorder="1" applyAlignment="1" applyProtection="1">
      <alignment horizontal="center" vertical="center"/>
      <protection locked="0"/>
    </xf>
    <xf numFmtId="0" fontId="13" fillId="0" borderId="8" xfId="8" applyFont="1" applyBorder="1" applyAlignment="1" applyProtection="1">
      <alignment vertical="center" wrapText="1"/>
      <protection locked="0"/>
    </xf>
    <xf numFmtId="0" fontId="13" fillId="0" borderId="66" xfId="8" applyFont="1" applyBorder="1" applyAlignment="1" applyProtection="1">
      <alignment horizontal="center" vertical="center" wrapText="1"/>
      <protection locked="0"/>
    </xf>
    <xf numFmtId="0" fontId="13" fillId="0" borderId="10" xfId="8" applyFont="1" applyBorder="1" applyAlignment="1" applyProtection="1">
      <alignment horizontal="center" vertical="center"/>
      <protection locked="0"/>
    </xf>
    <xf numFmtId="0" fontId="13" fillId="0" borderId="11" xfId="8" applyFont="1" applyBorder="1" applyAlignment="1" applyProtection="1">
      <alignment horizontal="center" vertical="center"/>
      <protection locked="0"/>
    </xf>
    <xf numFmtId="0" fontId="15" fillId="0" borderId="70" xfId="8" applyFont="1" applyBorder="1" applyAlignment="1" applyProtection="1">
      <alignment horizontal="center" vertical="center"/>
      <protection locked="0"/>
    </xf>
    <xf numFmtId="0" fontId="16" fillId="3" borderId="1" xfId="14" applyFont="1" applyFill="1" applyBorder="1" applyAlignment="1" applyProtection="1">
      <alignment horizontal="center" vertical="center"/>
      <protection locked="0"/>
    </xf>
    <xf numFmtId="0" fontId="16" fillId="3" borderId="52" xfId="14" applyFont="1" applyFill="1" applyBorder="1" applyAlignment="1" applyProtection="1">
      <alignment horizontal="center" vertical="center" shrinkToFit="1"/>
      <protection locked="0"/>
    </xf>
    <xf numFmtId="0" fontId="16" fillId="3" borderId="37" xfId="14" applyFont="1" applyFill="1" applyBorder="1" applyAlignment="1" applyProtection="1">
      <alignment horizontal="center" vertical="center" shrinkToFit="1"/>
      <protection locked="0"/>
    </xf>
    <xf numFmtId="0" fontId="14" fillId="0" borderId="0" xfId="14" applyFont="1" applyAlignment="1" applyProtection="1">
      <alignment horizontal="center" vertical="center"/>
      <protection locked="0"/>
    </xf>
    <xf numFmtId="0" fontId="13" fillId="0" borderId="0" xfId="10" applyFont="1" applyAlignment="1">
      <alignment horizontal="left" vertical="center"/>
    </xf>
    <xf numFmtId="0" fontId="50" fillId="0" borderId="0" xfId="8" applyFont="1" applyAlignment="1">
      <alignment horizontal="center" vertical="center"/>
    </xf>
    <xf numFmtId="0" fontId="31" fillId="0" borderId="0" xfId="9" applyFont="1" applyAlignment="1">
      <alignment horizontal="center" vertical="center"/>
    </xf>
    <xf numFmtId="0" fontId="15" fillId="0" borderId="77" xfId="9" applyFont="1" applyBorder="1" applyAlignment="1">
      <alignment horizontal="center" vertical="center"/>
    </xf>
    <xf numFmtId="0" fontId="19" fillId="0" borderId="76" xfId="9" applyFont="1" applyBorder="1" applyAlignment="1">
      <alignment horizontal="center" vertical="center"/>
    </xf>
    <xf numFmtId="0" fontId="12" fillId="0" borderId="73" xfId="17" applyFont="1" applyBorder="1" applyAlignment="1">
      <alignment horizontal="center" vertical="center"/>
    </xf>
    <xf numFmtId="0" fontId="61" fillId="0" borderId="29" xfId="14" applyFont="1" applyBorder="1" applyAlignment="1">
      <alignment horizontal="left" vertical="center"/>
    </xf>
    <xf numFmtId="0" fontId="101" fillId="0" borderId="0" xfId="14" applyFont="1" applyAlignment="1">
      <alignment horizontal="left" vertical="center" wrapText="1"/>
    </xf>
    <xf numFmtId="0" fontId="61" fillId="0" borderId="86" xfId="14" applyFont="1" applyBorder="1">
      <alignment vertical="center"/>
    </xf>
    <xf numFmtId="0" fontId="101" fillId="0" borderId="19" xfId="14" applyFont="1" applyBorder="1" applyAlignment="1">
      <alignment horizontal="center" vertical="center"/>
    </xf>
    <xf numFmtId="0" fontId="61" fillId="0" borderId="97" xfId="14" applyFont="1" applyBorder="1" applyAlignment="1">
      <alignment horizontal="center" vertical="center"/>
    </xf>
    <xf numFmtId="0" fontId="61" fillId="0" borderId="65" xfId="14" applyFont="1" applyBorder="1" applyAlignment="1">
      <alignment horizontal="center" vertical="center"/>
    </xf>
    <xf numFmtId="0" fontId="13" fillId="0" borderId="55" xfId="8" applyFont="1" applyBorder="1" applyAlignment="1" applyProtection="1">
      <alignment horizontal="center" vertical="center"/>
      <protection locked="0"/>
    </xf>
    <xf numFmtId="0" fontId="13" fillId="0" borderId="66" xfId="8" applyFont="1" applyBorder="1" applyAlignment="1" applyProtection="1">
      <alignment horizontal="center" vertical="center"/>
      <protection locked="0"/>
    </xf>
    <xf numFmtId="0" fontId="16" fillId="0" borderId="9" xfId="8" applyFont="1" applyBorder="1" applyAlignment="1">
      <alignment horizontal="center" vertical="center"/>
    </xf>
    <xf numFmtId="0" fontId="16" fillId="0" borderId="70" xfId="8" applyFont="1" applyBorder="1" applyAlignment="1">
      <alignment horizontal="center" vertical="center"/>
    </xf>
    <xf numFmtId="0" fontId="16" fillId="0" borderId="15" xfId="8" applyFont="1" applyBorder="1" applyAlignment="1">
      <alignment horizontal="center" vertical="center"/>
    </xf>
    <xf numFmtId="0" fontId="16" fillId="0" borderId="78" xfId="8" applyFont="1" applyBorder="1" applyAlignment="1">
      <alignment horizontal="center" vertical="center" textRotation="255"/>
    </xf>
    <xf numFmtId="0" fontId="16" fillId="0" borderId="8" xfId="8" applyFont="1" applyBorder="1" applyAlignment="1">
      <alignment vertical="center"/>
    </xf>
    <xf numFmtId="0" fontId="16" fillId="0" borderId="65" xfId="8" applyFont="1" applyBorder="1" applyAlignment="1">
      <alignment horizontal="center" vertical="center"/>
    </xf>
    <xf numFmtId="0" fontId="16" fillId="0" borderId="0" xfId="8" applyFont="1" applyAlignment="1" applyProtection="1">
      <alignment horizontal="left" vertical="center"/>
      <protection locked="0"/>
    </xf>
    <xf numFmtId="0" fontId="16" fillId="0" borderId="0" xfId="8" applyFont="1" applyAlignment="1">
      <alignment horizontal="left" vertical="center"/>
    </xf>
    <xf numFmtId="0" fontId="10" fillId="0" borderId="3" xfId="8" applyBorder="1" applyAlignment="1">
      <alignment vertical="center"/>
    </xf>
    <xf numFmtId="0" fontId="16" fillId="0" borderId="61" xfId="8" applyFont="1" applyBorder="1" applyAlignment="1">
      <alignment horizontal="center" vertical="center"/>
    </xf>
    <xf numFmtId="0" fontId="16" fillId="0" borderId="29" xfId="8" applyFont="1" applyBorder="1" applyAlignment="1">
      <alignment horizontal="center" vertical="center"/>
    </xf>
    <xf numFmtId="0" fontId="16" fillId="0" borderId="63" xfId="8" applyFont="1" applyBorder="1" applyAlignment="1">
      <alignment horizontal="center" vertical="center"/>
    </xf>
    <xf numFmtId="0" fontId="16" fillId="0" borderId="56" xfId="8" applyFont="1" applyBorder="1" applyAlignment="1">
      <alignment horizontal="center" vertical="center" textRotation="255"/>
    </xf>
    <xf numFmtId="0" fontId="16" fillId="0" borderId="0" xfId="8" applyFont="1" applyAlignment="1">
      <alignment horizontal="left"/>
    </xf>
    <xf numFmtId="0" fontId="15" fillId="0" borderId="65" xfId="8" applyFont="1" applyBorder="1" applyAlignment="1" applyProtection="1">
      <alignment horizontal="center" vertical="center"/>
      <protection locked="0"/>
    </xf>
    <xf numFmtId="49" fontId="15" fillId="0" borderId="65" xfId="8" applyNumberFormat="1" applyFont="1" applyBorder="1" applyAlignment="1" applyProtection="1">
      <alignment horizontal="center" vertical="center"/>
      <protection locked="0"/>
    </xf>
    <xf numFmtId="0" fontId="44" fillId="0" borderId="0" xfId="18" applyFont="1">
      <alignment vertical="center"/>
    </xf>
    <xf numFmtId="0" fontId="44" fillId="0" borderId="0" xfId="11" applyFont="1">
      <alignment vertical="center"/>
    </xf>
    <xf numFmtId="185" fontId="81" fillId="0" borderId="59" xfId="0" applyNumberFormat="1" applyFont="1" applyBorder="1" applyAlignment="1">
      <alignment horizontal="left" vertical="center"/>
    </xf>
    <xf numFmtId="0" fontId="81" fillId="0" borderId="85" xfId="0" applyFont="1" applyBorder="1">
      <alignment vertical="center"/>
    </xf>
    <xf numFmtId="182" fontId="81" fillId="0" borderId="82" xfId="0" applyNumberFormat="1" applyFont="1" applyBorder="1" applyAlignment="1">
      <alignment horizontal="left" vertical="center" wrapText="1" shrinkToFit="1"/>
    </xf>
    <xf numFmtId="0" fontId="72" fillId="10" borderId="85" xfId="0" applyFont="1" applyFill="1" applyBorder="1" applyAlignment="1">
      <alignment vertical="center" shrinkToFit="1"/>
    </xf>
    <xf numFmtId="0" fontId="81" fillId="0" borderId="82" xfId="0" applyFont="1" applyBorder="1" applyAlignment="1">
      <alignment vertical="center" shrinkToFit="1"/>
    </xf>
    <xf numFmtId="0" fontId="72" fillId="10" borderId="82" xfId="0" applyFont="1" applyFill="1" applyBorder="1" applyAlignment="1">
      <alignment vertical="center" shrinkToFit="1"/>
    </xf>
    <xf numFmtId="0" fontId="81" fillId="0" borderId="82" xfId="0" applyFont="1" applyBorder="1" applyAlignment="1">
      <alignment horizontal="left" vertical="center" wrapText="1"/>
    </xf>
    <xf numFmtId="0" fontId="81" fillId="0" borderId="82" xfId="0" applyFont="1" applyBorder="1" applyAlignment="1">
      <alignment horizontal="left" vertical="center" wrapText="1" shrinkToFit="1"/>
    </xf>
    <xf numFmtId="177" fontId="81" fillId="0" borderId="82" xfId="0" applyNumberFormat="1" applyFont="1" applyBorder="1" applyAlignment="1">
      <alignment vertical="center" shrinkToFit="1"/>
    </xf>
    <xf numFmtId="177" fontId="72" fillId="0" borderId="82" xfId="0" applyNumberFormat="1" applyFont="1" applyBorder="1" applyAlignment="1">
      <alignment horizontal="left" vertical="center" shrinkToFit="1"/>
    </xf>
    <xf numFmtId="0" fontId="72" fillId="0" borderId="82" xfId="0" applyFont="1" applyBorder="1" applyAlignment="1" applyProtection="1">
      <alignment horizontal="left" vertical="center"/>
      <protection locked="0"/>
    </xf>
    <xf numFmtId="0" fontId="72" fillId="0" borderId="82" xfId="0" applyFont="1" applyBorder="1" applyAlignment="1">
      <alignment horizontal="left" vertical="center" wrapText="1" shrinkToFit="1"/>
    </xf>
    <xf numFmtId="0" fontId="81" fillId="0" borderId="82" xfId="0" applyFont="1" applyBorder="1" applyAlignment="1" applyProtection="1">
      <alignment horizontal="left" vertical="center" wrapText="1" shrinkToFit="1"/>
      <protection locked="0"/>
    </xf>
    <xf numFmtId="0" fontId="72" fillId="0" borderId="82" xfId="0" applyFont="1" applyBorder="1" applyAlignment="1" applyProtection="1">
      <alignment horizontal="left" vertical="center" wrapText="1" shrinkToFit="1"/>
      <protection locked="0"/>
    </xf>
    <xf numFmtId="0" fontId="81" fillId="0" borderId="82" xfId="0" applyFont="1" applyBorder="1" applyAlignment="1" applyProtection="1">
      <alignment horizontal="left" vertical="center"/>
      <protection locked="0"/>
    </xf>
    <xf numFmtId="0" fontId="81" fillId="0" borderId="82" xfId="0" applyFont="1" applyBorder="1" applyAlignment="1">
      <alignment horizontal="left" vertical="center" shrinkToFit="1"/>
    </xf>
    <xf numFmtId="9" fontId="81" fillId="0" borderId="82" xfId="1" applyFont="1" applyFill="1" applyBorder="1" applyAlignment="1">
      <alignment vertical="center" shrinkToFit="1"/>
    </xf>
    <xf numFmtId="0" fontId="72" fillId="10" borderId="82" xfId="1" applyNumberFormat="1" applyFont="1" applyFill="1" applyBorder="1" applyAlignment="1">
      <alignment vertical="center" shrinkToFit="1"/>
    </xf>
    <xf numFmtId="176" fontId="81" fillId="0" borderId="82" xfId="0" applyNumberFormat="1" applyFont="1" applyBorder="1" applyAlignment="1">
      <alignment horizontal="left" vertical="center" shrinkToFit="1"/>
    </xf>
    <xf numFmtId="0" fontId="81" fillId="0" borderId="82" xfId="0" applyFont="1" applyBorder="1" applyAlignment="1">
      <alignment vertical="center" wrapText="1" shrinkToFit="1"/>
    </xf>
    <xf numFmtId="0" fontId="64" fillId="0" borderId="73" xfId="14" applyFont="1" applyBorder="1">
      <alignment vertical="center"/>
    </xf>
    <xf numFmtId="0" fontId="118" fillId="3" borderId="82" xfId="14" applyFont="1" applyFill="1" applyBorder="1" applyAlignment="1">
      <alignment horizontal="center" vertical="center" shrinkToFit="1"/>
    </xf>
    <xf numFmtId="0" fontId="73" fillId="0" borderId="82" xfId="14" applyFont="1" applyBorder="1" applyAlignment="1">
      <alignment horizontal="center" vertical="center" shrinkToFit="1"/>
    </xf>
    <xf numFmtId="57" fontId="73" fillId="0" borderId="82" xfId="14" applyNumberFormat="1" applyFont="1" applyBorder="1" applyAlignment="1">
      <alignment horizontal="center" vertical="center" shrinkToFit="1"/>
    </xf>
    <xf numFmtId="186" fontId="73" fillId="0" borderId="82" xfId="14" applyNumberFormat="1" applyFont="1" applyBorder="1" applyAlignment="1">
      <alignment horizontal="center" vertical="center" shrinkToFit="1"/>
    </xf>
    <xf numFmtId="0" fontId="73" fillId="0" borderId="82" xfId="14" applyFont="1" applyBorder="1" applyAlignment="1">
      <alignment vertical="center" wrapText="1"/>
    </xf>
    <xf numFmtId="0" fontId="73" fillId="0" borderId="85" xfId="14" applyFont="1" applyBorder="1" applyAlignment="1">
      <alignment horizontal="center" vertical="center" shrinkToFit="1"/>
    </xf>
    <xf numFmtId="14" fontId="73" fillId="0" borderId="82" xfId="14" applyNumberFormat="1" applyFont="1" applyBorder="1" applyAlignment="1">
      <alignment horizontal="center" vertical="center" shrinkToFit="1"/>
    </xf>
    <xf numFmtId="187" fontId="73" fillId="0" borderId="82" xfId="14" applyNumberFormat="1" applyFont="1" applyBorder="1" applyAlignment="1">
      <alignment horizontal="center" vertical="center" wrapText="1" shrinkToFit="1"/>
    </xf>
    <xf numFmtId="187" fontId="73" fillId="0" borderId="82" xfId="14" applyNumberFormat="1" applyFont="1" applyBorder="1" applyAlignment="1">
      <alignment horizontal="center" vertical="center" shrinkToFit="1"/>
    </xf>
    <xf numFmtId="0" fontId="73" fillId="0" borderId="85" xfId="14" applyFont="1" applyBorder="1" applyAlignment="1">
      <alignment vertical="center" wrapText="1" shrinkToFit="1"/>
    </xf>
    <xf numFmtId="0" fontId="68" fillId="0" borderId="82" xfId="14" applyFont="1" applyBorder="1" applyAlignment="1">
      <alignment horizontal="center" vertical="center" shrinkToFit="1"/>
    </xf>
    <xf numFmtId="57" fontId="68" fillId="0" borderId="82" xfId="14" applyNumberFormat="1" applyFont="1" applyBorder="1" applyAlignment="1">
      <alignment horizontal="center" vertical="center" shrinkToFit="1"/>
    </xf>
    <xf numFmtId="186" fontId="68" fillId="0" borderId="82" xfId="14" applyNumberFormat="1" applyFont="1" applyBorder="1" applyAlignment="1">
      <alignment horizontal="center" vertical="center" shrinkToFit="1"/>
    </xf>
    <xf numFmtId="0" fontId="68" fillId="0" borderId="82" xfId="14" applyFont="1" applyBorder="1" applyAlignment="1">
      <alignment vertical="center" wrapText="1"/>
    </xf>
    <xf numFmtId="0" fontId="68" fillId="0" borderId="85" xfId="14" applyFont="1" applyBorder="1" applyAlignment="1">
      <alignment horizontal="center" vertical="center" shrinkToFit="1"/>
    </xf>
    <xf numFmtId="14" fontId="68" fillId="0" borderId="82" xfId="14" applyNumberFormat="1" applyFont="1" applyBorder="1" applyAlignment="1">
      <alignment horizontal="center" vertical="center" shrinkToFit="1"/>
    </xf>
    <xf numFmtId="187" fontId="68" fillId="0" borderId="82" xfId="14" applyNumberFormat="1" applyFont="1" applyBorder="1" applyAlignment="1">
      <alignment horizontal="center" vertical="center" shrinkToFit="1"/>
    </xf>
    <xf numFmtId="187" fontId="68" fillId="0" borderId="82" xfId="14" applyNumberFormat="1" applyFont="1" applyBorder="1" applyAlignment="1">
      <alignment horizontal="center" vertical="center" wrapText="1" shrinkToFit="1"/>
    </xf>
    <xf numFmtId="0" fontId="68" fillId="0" borderId="82" xfId="14" applyFont="1" applyBorder="1" applyAlignment="1">
      <alignment horizontal="center" vertical="center" wrapText="1" shrinkToFit="1"/>
    </xf>
    <xf numFmtId="0" fontId="68" fillId="0" borderId="82" xfId="14" applyFont="1" applyBorder="1" applyAlignment="1">
      <alignment horizontal="center" vertical="center" wrapText="1"/>
    </xf>
    <xf numFmtId="0" fontId="13" fillId="0" borderId="66" xfId="8" applyFont="1" applyBorder="1" applyAlignment="1" applyProtection="1">
      <alignment vertical="center"/>
      <protection locked="0"/>
    </xf>
    <xf numFmtId="0" fontId="13" fillId="0" borderId="73" xfId="8" applyFont="1" applyBorder="1" applyAlignment="1" applyProtection="1">
      <alignment horizontal="center" vertical="center"/>
      <protection locked="0"/>
    </xf>
    <xf numFmtId="0" fontId="13" fillId="0" borderId="71" xfId="8" applyFont="1" applyBorder="1" applyAlignment="1" applyProtection="1">
      <alignment vertical="center"/>
      <protection locked="0"/>
    </xf>
    <xf numFmtId="0" fontId="13" fillId="0" borderId="66" xfId="8" applyFont="1" applyBorder="1" applyAlignment="1" applyProtection="1">
      <alignment horizontal="center" vertical="center" wrapText="1" shrinkToFit="1"/>
      <protection locked="0"/>
    </xf>
    <xf numFmtId="0" fontId="13" fillId="0" borderId="78" xfId="8" applyFont="1" applyBorder="1" applyAlignment="1" applyProtection="1">
      <alignment vertical="center"/>
      <protection locked="0"/>
    </xf>
    <xf numFmtId="0" fontId="13" fillId="0" borderId="67" xfId="8" applyFont="1" applyBorder="1" applyAlignment="1" applyProtection="1">
      <alignment vertical="center"/>
      <protection locked="0"/>
    </xf>
    <xf numFmtId="178" fontId="13" fillId="10" borderId="69" xfId="8" applyNumberFormat="1" applyFont="1" applyFill="1" applyBorder="1" applyAlignment="1" applyProtection="1">
      <alignment horizontal="center" vertical="center"/>
      <protection locked="0"/>
    </xf>
    <xf numFmtId="178" fontId="13" fillId="0" borderId="69" xfId="8" applyNumberFormat="1" applyFont="1" applyBorder="1" applyAlignment="1" applyProtection="1">
      <alignment vertical="center"/>
      <protection locked="0"/>
    </xf>
    <xf numFmtId="0" fontId="15" fillId="0" borderId="66" xfId="8" applyFont="1" applyBorder="1" applyAlignment="1" applyProtection="1">
      <alignment horizontal="center" vertical="center" wrapText="1" shrinkToFit="1"/>
      <protection locked="0"/>
    </xf>
    <xf numFmtId="0" fontId="19" fillId="0" borderId="66" xfId="8" applyFont="1" applyBorder="1" applyAlignment="1" applyProtection="1">
      <alignment horizontal="center" vertical="center" wrapText="1"/>
      <protection locked="0"/>
    </xf>
    <xf numFmtId="0" fontId="13" fillId="0" borderId="67" xfId="8" applyFont="1" applyBorder="1" applyAlignment="1">
      <alignment vertical="center"/>
    </xf>
    <xf numFmtId="0" fontId="13" fillId="0" borderId="77" xfId="8" applyFont="1" applyBorder="1" applyAlignment="1">
      <alignment vertical="center"/>
    </xf>
    <xf numFmtId="180" fontId="13" fillId="0" borderId="66" xfId="8" applyNumberFormat="1" applyFont="1" applyBorder="1" applyAlignment="1">
      <alignment vertical="center"/>
    </xf>
    <xf numFmtId="0" fontId="13" fillId="0" borderId="78" xfId="8" applyFont="1" applyBorder="1" applyAlignment="1">
      <alignment vertical="center" wrapText="1"/>
    </xf>
    <xf numFmtId="180" fontId="13" fillId="0" borderId="69" xfId="8" applyNumberFormat="1" applyFont="1" applyBorder="1" applyAlignment="1">
      <alignment vertical="center"/>
    </xf>
    <xf numFmtId="0" fontId="13" fillId="0" borderId="77" xfId="8" applyFont="1" applyBorder="1" applyAlignment="1">
      <alignment vertical="center" wrapText="1"/>
    </xf>
    <xf numFmtId="0" fontId="19" fillId="0" borderId="77" xfId="8" applyFont="1" applyBorder="1" applyAlignment="1">
      <alignment vertical="center"/>
    </xf>
    <xf numFmtId="0" fontId="10" fillId="0" borderId="77" xfId="8" applyBorder="1"/>
    <xf numFmtId="178" fontId="13" fillId="10" borderId="69" xfId="8" applyNumberFormat="1" applyFont="1" applyFill="1" applyBorder="1" applyAlignment="1">
      <alignment horizontal="right" vertical="center"/>
    </xf>
    <xf numFmtId="178" fontId="13" fillId="0" borderId="69" xfId="8" applyNumberFormat="1" applyFont="1" applyBorder="1" applyAlignment="1">
      <alignment horizontal="right" vertical="center"/>
    </xf>
    <xf numFmtId="0" fontId="13" fillId="0" borderId="66" xfId="8" applyFont="1" applyBorder="1" applyAlignment="1">
      <alignment vertical="center"/>
    </xf>
    <xf numFmtId="0" fontId="13" fillId="0" borderId="66" xfId="8" applyFont="1" applyBorder="1" applyAlignment="1">
      <alignment vertical="center" shrinkToFit="1"/>
    </xf>
    <xf numFmtId="0" fontId="13" fillId="0" borderId="71" xfId="8" applyFont="1" applyBorder="1" applyAlignment="1">
      <alignment vertical="center"/>
    </xf>
    <xf numFmtId="0" fontId="13" fillId="0" borderId="77" xfId="8" applyFont="1" applyBorder="1" applyAlignment="1" applyProtection="1">
      <alignment vertical="center"/>
      <protection locked="0"/>
    </xf>
    <xf numFmtId="180" fontId="13" fillId="0" borderId="66" xfId="8" applyNumberFormat="1" applyFont="1" applyBorder="1" applyAlignment="1" applyProtection="1">
      <alignment vertical="center"/>
      <protection locked="0"/>
    </xf>
    <xf numFmtId="0" fontId="13" fillId="0" borderId="78" xfId="8" applyFont="1" applyBorder="1" applyAlignment="1" applyProtection="1">
      <alignment vertical="center" wrapText="1"/>
      <protection locked="0"/>
    </xf>
    <xf numFmtId="180" fontId="13" fillId="0" borderId="69" xfId="8" applyNumberFormat="1" applyFont="1" applyBorder="1" applyAlignment="1" applyProtection="1">
      <alignment vertical="center"/>
      <protection locked="0"/>
    </xf>
    <xf numFmtId="0" fontId="13" fillId="0" borderId="77" xfId="8" applyFont="1" applyBorder="1" applyAlignment="1" applyProtection="1">
      <alignment vertical="center" wrapText="1"/>
      <protection locked="0"/>
    </xf>
    <xf numFmtId="0" fontId="19" fillId="0" borderId="77" xfId="8" applyFont="1" applyBorder="1" applyAlignment="1" applyProtection="1">
      <alignment vertical="center"/>
      <protection locked="0"/>
    </xf>
    <xf numFmtId="0" fontId="10" fillId="0" borderId="77" xfId="8" applyBorder="1" applyProtection="1">
      <protection locked="0"/>
    </xf>
    <xf numFmtId="0" fontId="13" fillId="0" borderId="66" xfId="8" applyFont="1" applyBorder="1" applyAlignment="1" applyProtection="1">
      <alignment vertical="center" shrinkToFit="1"/>
      <protection locked="0"/>
    </xf>
    <xf numFmtId="0" fontId="13" fillId="0" borderId="69" xfId="14" applyFont="1" applyBorder="1" applyAlignment="1" applyProtection="1">
      <protection locked="0"/>
    </xf>
    <xf numFmtId="0" fontId="16" fillId="0" borderId="66" xfId="14" applyFont="1" applyBorder="1" applyAlignment="1" applyProtection="1">
      <alignment horizontal="left" vertical="center"/>
      <protection locked="0"/>
    </xf>
    <xf numFmtId="0" fontId="16" fillId="0" borderId="66" xfId="14" applyFont="1" applyBorder="1" applyAlignment="1" applyProtection="1">
      <alignment horizontal="center" vertical="center" wrapText="1"/>
      <protection locked="0"/>
    </xf>
    <xf numFmtId="177" fontId="72" fillId="0" borderId="50" xfId="8" applyNumberFormat="1" applyFont="1" applyBorder="1" applyAlignment="1">
      <alignment horizontal="left" vertical="center"/>
    </xf>
    <xf numFmtId="0" fontId="164" fillId="0" borderId="63" xfId="0" applyFont="1" applyBorder="1">
      <alignment vertical="center"/>
    </xf>
    <xf numFmtId="0" fontId="149" fillId="0" borderId="7" xfId="0" applyFont="1" applyBorder="1" applyAlignment="1">
      <alignment horizontal="center" vertical="center"/>
    </xf>
    <xf numFmtId="0" fontId="149" fillId="0" borderId="1" xfId="0" applyFont="1" applyBorder="1" applyAlignment="1">
      <alignment horizontal="center" vertical="center"/>
    </xf>
    <xf numFmtId="0" fontId="149" fillId="0" borderId="17" xfId="0" applyFont="1" applyBorder="1" applyAlignment="1">
      <alignment horizontal="center" vertical="center"/>
    </xf>
    <xf numFmtId="0" fontId="121" fillId="0" borderId="0" xfId="31" applyFont="1" applyAlignment="1">
      <alignment horizontal="left" vertical="center"/>
    </xf>
    <xf numFmtId="0" fontId="147" fillId="0" borderId="21" xfId="0" applyFont="1" applyBorder="1" applyAlignment="1">
      <alignment horizontal="left" vertical="center" wrapText="1"/>
    </xf>
    <xf numFmtId="0" fontId="149" fillId="0" borderId="78" xfId="0" applyFont="1" applyBorder="1" applyAlignment="1">
      <alignment horizontal="center" vertical="center"/>
    </xf>
    <xf numFmtId="0" fontId="149" fillId="0" borderId="66" xfId="0" applyFont="1" applyBorder="1" applyAlignment="1">
      <alignment horizontal="center" vertical="center"/>
    </xf>
    <xf numFmtId="0" fontId="149" fillId="0" borderId="76" xfId="0" applyFont="1" applyBorder="1" applyAlignment="1">
      <alignment horizontal="center" vertical="center"/>
    </xf>
    <xf numFmtId="0" fontId="159" fillId="5" borderId="73" xfId="0" applyFont="1" applyFill="1" applyBorder="1" applyAlignment="1">
      <alignment horizontal="center" vertical="center"/>
    </xf>
    <xf numFmtId="0" fontId="159" fillId="5" borderId="74" xfId="0" applyFont="1" applyFill="1" applyBorder="1" applyAlignment="1">
      <alignment horizontal="center" vertical="center"/>
    </xf>
    <xf numFmtId="0" fontId="151" fillId="12" borderId="0" xfId="20" applyFont="1" applyFill="1" applyBorder="1" applyAlignment="1">
      <alignment horizontal="center" vertical="center" shrinkToFit="1"/>
    </xf>
    <xf numFmtId="0" fontId="157" fillId="5" borderId="77" xfId="0" applyFont="1" applyFill="1" applyBorder="1" applyAlignment="1">
      <alignment horizontal="center" vertical="center"/>
    </xf>
    <xf numFmtId="0" fontId="157" fillId="5" borderId="74" xfId="0" applyFont="1" applyFill="1" applyBorder="1" applyAlignment="1">
      <alignment horizontal="center" vertical="center"/>
    </xf>
    <xf numFmtId="0" fontId="75" fillId="0" borderId="34" xfId="0" applyFont="1" applyBorder="1" applyAlignment="1">
      <alignment horizontal="center" vertical="center" shrinkToFit="1"/>
    </xf>
    <xf numFmtId="0" fontId="75" fillId="0" borderId="53" xfId="0" applyFont="1" applyBorder="1" applyAlignment="1">
      <alignment horizontal="center" vertical="center" shrinkToFit="1"/>
    </xf>
    <xf numFmtId="0" fontId="75" fillId="0" borderId="60" xfId="0" applyFont="1" applyBorder="1" applyAlignment="1">
      <alignment horizontal="center" vertical="center" shrinkToFit="1"/>
    </xf>
    <xf numFmtId="0" fontId="157" fillId="5" borderId="73" xfId="0" applyFont="1" applyFill="1" applyBorder="1" applyAlignment="1">
      <alignment horizontal="center" vertical="center"/>
    </xf>
    <xf numFmtId="0" fontId="66" fillId="0" borderId="63" xfId="0" applyFont="1" applyBorder="1" applyAlignment="1">
      <alignment horizontal="center" vertical="center"/>
    </xf>
    <xf numFmtId="0" fontId="66" fillId="0" borderId="65" xfId="0" applyFont="1" applyBorder="1" applyAlignment="1">
      <alignment horizontal="center" vertical="center"/>
    </xf>
    <xf numFmtId="0" fontId="66" fillId="0" borderId="86" xfId="0" applyFont="1" applyBorder="1" applyAlignment="1">
      <alignment horizontal="center" vertical="center"/>
    </xf>
    <xf numFmtId="0" fontId="158" fillId="0" borderId="34" xfId="0" applyFont="1" applyBorder="1" applyAlignment="1">
      <alignment horizontal="center" vertical="center" shrinkToFit="1"/>
    </xf>
    <xf numFmtId="0" fontId="158" fillId="0" borderId="60" xfId="0" applyFont="1" applyBorder="1" applyAlignment="1">
      <alignment horizontal="center" vertical="center" shrinkToFit="1"/>
    </xf>
    <xf numFmtId="0" fontId="75" fillId="0" borderId="66" xfId="0" applyFont="1" applyBorder="1" applyAlignment="1">
      <alignment horizontal="center" vertical="center"/>
    </xf>
    <xf numFmtId="0" fontId="75" fillId="0" borderId="76" xfId="0" applyFont="1" applyBorder="1" applyAlignment="1">
      <alignment horizontal="center" vertical="center"/>
    </xf>
    <xf numFmtId="0" fontId="68" fillId="6" borderId="73" xfId="0" applyFont="1" applyFill="1" applyBorder="1" applyAlignment="1">
      <alignment horizontal="center" vertical="center"/>
    </xf>
    <xf numFmtId="0" fontId="68" fillId="6" borderId="74" xfId="0" applyFont="1" applyFill="1" applyBorder="1" applyAlignment="1">
      <alignment horizontal="center" vertical="center"/>
    </xf>
    <xf numFmtId="0" fontId="75" fillId="0" borderId="78" xfId="31" applyFont="1" applyBorder="1" applyAlignment="1">
      <alignment horizontal="center" vertical="center"/>
    </xf>
    <xf numFmtId="0" fontId="75" fillId="0" borderId="66" xfId="31" applyFont="1" applyBorder="1" applyAlignment="1">
      <alignment horizontal="center" vertical="center"/>
    </xf>
    <xf numFmtId="0" fontId="75" fillId="0" borderId="76" xfId="31" applyFont="1" applyBorder="1" applyAlignment="1">
      <alignment horizontal="center" vertical="center"/>
    </xf>
    <xf numFmtId="0" fontId="75" fillId="0" borderId="7" xfId="31" applyFont="1" applyBorder="1" applyAlignment="1">
      <alignment horizontal="center" vertical="center"/>
    </xf>
    <xf numFmtId="0" fontId="75" fillId="0" borderId="1" xfId="31" applyFont="1" applyBorder="1" applyAlignment="1">
      <alignment horizontal="center" vertical="center"/>
    </xf>
    <xf numFmtId="0" fontId="75" fillId="0" borderId="17" xfId="31" applyFont="1" applyBorder="1" applyAlignment="1">
      <alignment horizontal="center" vertical="center"/>
    </xf>
    <xf numFmtId="0" fontId="75" fillId="12" borderId="78" xfId="31" applyFont="1" applyFill="1" applyBorder="1" applyAlignment="1">
      <alignment horizontal="center" vertical="center" wrapText="1"/>
    </xf>
    <xf numFmtId="0" fontId="75" fillId="12" borderId="66" xfId="31" applyFont="1" applyFill="1" applyBorder="1" applyAlignment="1">
      <alignment horizontal="center" vertical="center" wrapText="1"/>
    </xf>
    <xf numFmtId="0" fontId="75" fillId="12" borderId="76" xfId="31" applyFont="1" applyFill="1" applyBorder="1" applyAlignment="1">
      <alignment horizontal="center" vertical="center" wrapText="1"/>
    </xf>
    <xf numFmtId="0" fontId="75" fillId="12" borderId="7" xfId="31" applyFont="1" applyFill="1" applyBorder="1" applyAlignment="1">
      <alignment horizontal="center" vertical="center" wrapText="1"/>
    </xf>
    <xf numFmtId="0" fontId="75" fillId="12" borderId="1" xfId="31" applyFont="1" applyFill="1" applyBorder="1" applyAlignment="1">
      <alignment horizontal="center" vertical="center" wrapText="1"/>
    </xf>
    <xf numFmtId="0" fontId="75" fillId="12" borderId="17" xfId="31" applyFont="1" applyFill="1" applyBorder="1" applyAlignment="1">
      <alignment horizontal="center" vertical="center" wrapText="1"/>
    </xf>
    <xf numFmtId="0" fontId="147" fillId="0" borderId="0" xfId="0" applyFont="1" applyAlignment="1">
      <alignment horizontal="left" vertical="center" wrapText="1"/>
    </xf>
    <xf numFmtId="0" fontId="75" fillId="2" borderId="73" xfId="0" applyFont="1" applyFill="1" applyBorder="1" applyAlignment="1">
      <alignment horizontal="center" vertical="center"/>
    </xf>
    <xf numFmtId="0" fontId="75" fillId="2" borderId="77" xfId="0" applyFont="1" applyFill="1" applyBorder="1" applyAlignment="1">
      <alignment horizontal="center" vertical="center"/>
    </xf>
    <xf numFmtId="0" fontId="75" fillId="2" borderId="74" xfId="0" applyFont="1" applyFill="1" applyBorder="1" applyAlignment="1">
      <alignment horizontal="center" vertical="center"/>
    </xf>
    <xf numFmtId="0" fontId="75" fillId="0" borderId="73" xfId="0" applyFont="1" applyBorder="1" applyAlignment="1">
      <alignment horizontal="center" vertical="center"/>
    </xf>
    <xf numFmtId="0" fontId="75" fillId="0" borderId="77" xfId="0" applyFont="1" applyBorder="1" applyAlignment="1">
      <alignment horizontal="center" vertical="center"/>
    </xf>
    <xf numFmtId="0" fontId="75" fillId="0" borderId="74" xfId="0" applyFont="1" applyBorder="1" applyAlignment="1">
      <alignment horizontal="center" vertical="center"/>
    </xf>
    <xf numFmtId="0" fontId="157" fillId="5" borderId="73" xfId="31" applyFont="1" applyFill="1" applyBorder="1" applyAlignment="1">
      <alignment horizontal="center" vertical="center"/>
    </xf>
    <xf numFmtId="0" fontId="157" fillId="5" borderId="77" xfId="31" applyFont="1" applyFill="1" applyBorder="1" applyAlignment="1">
      <alignment horizontal="center" vertical="center"/>
    </xf>
    <xf numFmtId="0" fontId="157" fillId="5" borderId="74" xfId="31" applyFont="1" applyFill="1" applyBorder="1" applyAlignment="1">
      <alignment horizontal="center" vertical="center"/>
    </xf>
    <xf numFmtId="0" fontId="75" fillId="6" borderId="73" xfId="31" applyFont="1" applyFill="1" applyBorder="1" applyAlignment="1">
      <alignment horizontal="center" vertical="center"/>
    </xf>
    <xf numFmtId="0" fontId="75" fillId="6" borderId="77" xfId="31" applyFont="1" applyFill="1" applyBorder="1" applyAlignment="1">
      <alignment horizontal="center" vertical="center"/>
    </xf>
    <xf numFmtId="0" fontId="75" fillId="6" borderId="74" xfId="31" applyFont="1" applyFill="1" applyBorder="1" applyAlignment="1">
      <alignment horizontal="center" vertical="center"/>
    </xf>
    <xf numFmtId="0" fontId="115" fillId="5" borderId="1" xfId="8" applyFont="1" applyFill="1" applyBorder="1" applyAlignment="1">
      <alignment horizontal="center" vertical="center"/>
    </xf>
    <xf numFmtId="0" fontId="75" fillId="0" borderId="72" xfId="0" applyFont="1" applyBorder="1" applyAlignment="1">
      <alignment horizontal="center" vertical="center" textRotation="255"/>
    </xf>
    <xf numFmtId="0" fontId="75" fillId="0" borderId="27" xfId="0" applyFont="1" applyBorder="1" applyAlignment="1">
      <alignment horizontal="center" vertical="center" textRotation="255"/>
    </xf>
    <xf numFmtId="0" fontId="75" fillId="0" borderId="19" xfId="0" applyFont="1" applyBorder="1" applyAlignment="1">
      <alignment horizontal="center" vertical="center" textRotation="255"/>
    </xf>
    <xf numFmtId="0" fontId="87" fillId="5" borderId="129" xfId="0" applyFont="1" applyFill="1" applyBorder="1" applyAlignment="1">
      <alignment horizontal="center" vertical="center"/>
    </xf>
    <xf numFmtId="0" fontId="87" fillId="5" borderId="130" xfId="0" applyFont="1" applyFill="1" applyBorder="1" applyAlignment="1">
      <alignment horizontal="center" vertical="center"/>
    </xf>
    <xf numFmtId="0" fontId="123" fillId="5" borderId="73" xfId="0" applyFont="1" applyFill="1" applyBorder="1" applyAlignment="1">
      <alignment horizontal="center" vertical="center"/>
    </xf>
    <xf numFmtId="0" fontId="123" fillId="5" borderId="77" xfId="0" applyFont="1" applyFill="1" applyBorder="1" applyAlignment="1">
      <alignment horizontal="center" vertical="center"/>
    </xf>
    <xf numFmtId="0" fontId="123" fillId="5" borderId="74" xfId="0" applyFont="1" applyFill="1" applyBorder="1" applyAlignment="1">
      <alignment horizontal="center" vertical="center"/>
    </xf>
    <xf numFmtId="0" fontId="75" fillId="0" borderId="72" xfId="0" applyFont="1" applyBorder="1" applyAlignment="1">
      <alignment horizontal="center" vertical="center" textRotation="255" shrinkToFit="1"/>
    </xf>
    <xf numFmtId="0" fontId="75" fillId="0" borderId="27" xfId="0" applyFont="1" applyBorder="1" applyAlignment="1">
      <alignment horizontal="center" vertical="center" textRotation="255" shrinkToFit="1"/>
    </xf>
    <xf numFmtId="0" fontId="75" fillId="0" borderId="19" xfId="0" applyFont="1" applyBorder="1" applyAlignment="1">
      <alignment horizontal="center" vertical="center" textRotation="255" shrinkToFit="1"/>
    </xf>
    <xf numFmtId="0" fontId="68" fillId="2" borderId="59" xfId="14" applyFont="1" applyFill="1" applyBorder="1" applyAlignment="1">
      <alignment horizontal="center" vertical="center" wrapText="1" shrinkToFit="1"/>
    </xf>
    <xf numFmtId="0" fontId="68" fillId="2" borderId="53" xfId="14" applyFont="1" applyFill="1" applyBorder="1" applyAlignment="1">
      <alignment horizontal="center" vertical="center" wrapText="1" shrinkToFit="1"/>
    </xf>
    <xf numFmtId="0" fontId="68" fillId="2" borderId="60" xfId="14" applyFont="1" applyFill="1" applyBorder="1" applyAlignment="1">
      <alignment horizontal="center" vertical="center" wrapText="1" shrinkToFit="1"/>
    </xf>
    <xf numFmtId="0" fontId="68" fillId="2" borderId="59" xfId="14" applyFont="1" applyFill="1" applyBorder="1" applyAlignment="1">
      <alignment horizontal="center" vertical="center" shrinkToFit="1"/>
    </xf>
    <xf numFmtId="0" fontId="68" fillId="2" borderId="53" xfId="14" applyFont="1" applyFill="1" applyBorder="1" applyAlignment="1">
      <alignment horizontal="center" vertical="center" shrinkToFit="1"/>
    </xf>
    <xf numFmtId="0" fontId="64" fillId="0" borderId="42" xfId="14" applyFont="1" applyBorder="1" applyAlignment="1">
      <alignment horizontal="left" vertical="center"/>
    </xf>
    <xf numFmtId="0" fontId="64" fillId="0" borderId="128" xfId="14" applyFont="1" applyBorder="1" applyAlignment="1">
      <alignment horizontal="left" vertical="center"/>
    </xf>
    <xf numFmtId="0" fontId="71" fillId="7" borderId="1" xfId="14" applyFont="1" applyFill="1" applyBorder="1" applyAlignment="1">
      <alignment horizontal="center" vertical="center"/>
    </xf>
    <xf numFmtId="0" fontId="121" fillId="0" borderId="1" xfId="0" applyFont="1" applyBorder="1" applyAlignment="1">
      <alignment horizontal="center" vertical="center" wrapText="1"/>
    </xf>
    <xf numFmtId="0" fontId="75" fillId="0" borderId="54" xfId="0" applyFont="1" applyBorder="1" applyAlignment="1">
      <alignment horizontal="left" vertical="center" wrapText="1"/>
    </xf>
    <xf numFmtId="0" fontId="75" fillId="0" borderId="4" xfId="0" applyFont="1" applyBorder="1" applyAlignment="1">
      <alignment horizontal="left" vertical="center" wrapText="1"/>
    </xf>
    <xf numFmtId="0" fontId="75" fillId="0" borderId="58" xfId="0" applyFont="1" applyBorder="1" applyAlignment="1">
      <alignment horizontal="left" vertical="center" wrapText="1"/>
    </xf>
    <xf numFmtId="0" fontId="75" fillId="0" borderId="39" xfId="0" applyFont="1" applyBorder="1" applyAlignment="1">
      <alignment horizontal="left" vertical="center" wrapText="1"/>
    </xf>
    <xf numFmtId="0" fontId="75" fillId="0" borderId="36" xfId="0" applyFont="1" applyBorder="1" applyAlignment="1">
      <alignment horizontal="left" vertical="center" wrapText="1"/>
    </xf>
    <xf numFmtId="0" fontId="75" fillId="0" borderId="72" xfId="0" applyFont="1" applyBorder="1" applyAlignment="1">
      <alignment horizontal="center" vertical="center" textRotation="255" wrapText="1"/>
    </xf>
    <xf numFmtId="0" fontId="75" fillId="0" borderId="27" xfId="0" applyFont="1" applyBorder="1" applyAlignment="1">
      <alignment horizontal="center" vertical="center" textRotation="255" wrapText="1"/>
    </xf>
    <xf numFmtId="0" fontId="75" fillId="0" borderId="19" xfId="0" applyFont="1" applyBorder="1" applyAlignment="1">
      <alignment horizontal="center" vertical="center" textRotation="255" wrapText="1"/>
    </xf>
    <xf numFmtId="0" fontId="78" fillId="0" borderId="13" xfId="0" applyFont="1" applyBorder="1" applyAlignment="1">
      <alignment horizontal="distributed" vertical="center"/>
    </xf>
    <xf numFmtId="0" fontId="75" fillId="0" borderId="35" xfId="0" applyFont="1" applyBorder="1" applyAlignment="1">
      <alignment horizontal="left" vertical="center" wrapText="1"/>
    </xf>
    <xf numFmtId="0" fontId="61" fillId="0" borderId="13" xfId="21" applyFont="1" applyBorder="1" applyAlignment="1">
      <alignment horizontal="left" vertical="center"/>
    </xf>
    <xf numFmtId="0" fontId="61" fillId="0" borderId="65" xfId="21" applyFont="1" applyBorder="1" applyAlignment="1">
      <alignment horizontal="left" vertical="center" shrinkToFit="1"/>
    </xf>
    <xf numFmtId="185" fontId="60" fillId="0" borderId="0" xfId="21" applyNumberFormat="1" applyFont="1" applyAlignment="1">
      <alignment horizontal="center" vertical="center"/>
    </xf>
    <xf numFmtId="0" fontId="95" fillId="0" borderId="0" xfId="21" applyFont="1" applyAlignment="1">
      <alignment horizontal="center" vertical="center"/>
    </xf>
    <xf numFmtId="0" fontId="57" fillId="0" borderId="63" xfId="0" applyFont="1" applyBorder="1" applyAlignment="1">
      <alignment horizontal="center" vertical="center"/>
    </xf>
    <xf numFmtId="0" fontId="57" fillId="0" borderId="64" xfId="0" applyFont="1" applyBorder="1" applyAlignment="1">
      <alignment horizontal="center" vertical="center"/>
    </xf>
    <xf numFmtId="0" fontId="13" fillId="0" borderId="33" xfId="21" applyFont="1" applyBorder="1" applyAlignment="1">
      <alignment horizontal="left" vertical="center" indent="1" shrinkToFit="1"/>
    </xf>
    <xf numFmtId="0" fontId="13" fillId="0" borderId="77" xfId="21" applyFont="1" applyBorder="1" applyAlignment="1">
      <alignment horizontal="left" vertical="center" indent="1" shrinkToFit="1"/>
    </xf>
    <xf numFmtId="0" fontId="13" fillId="0" borderId="74" xfId="21" applyFont="1" applyBorder="1" applyAlignment="1">
      <alignment horizontal="left" vertical="center" indent="1" shrinkToFit="1"/>
    </xf>
    <xf numFmtId="0" fontId="13" fillId="0" borderId="33" xfId="21" applyFont="1" applyBorder="1" applyAlignment="1">
      <alignment horizontal="left" vertical="center" indent="1"/>
    </xf>
    <xf numFmtId="0" fontId="13" fillId="0" borderId="77" xfId="21" applyFont="1" applyBorder="1" applyAlignment="1">
      <alignment horizontal="left" vertical="center" indent="1"/>
    </xf>
    <xf numFmtId="0" fontId="13" fillId="0" borderId="74" xfId="21" applyFont="1" applyBorder="1" applyAlignment="1">
      <alignment horizontal="left" vertical="center" indent="1"/>
    </xf>
    <xf numFmtId="0" fontId="45" fillId="0" borderId="78" xfId="8" applyFont="1" applyBorder="1" applyAlignment="1" applyProtection="1">
      <alignment horizontal="center" vertical="center" wrapText="1"/>
      <protection locked="0"/>
    </xf>
    <xf numFmtId="0" fontId="45" fillId="0" borderId="66" xfId="8" applyFont="1" applyBorder="1" applyAlignment="1" applyProtection="1">
      <alignment horizontal="center" vertical="center" wrapText="1"/>
      <protection locked="0"/>
    </xf>
    <xf numFmtId="0" fontId="45" fillId="0" borderId="3" xfId="8" applyFont="1" applyBorder="1" applyAlignment="1" applyProtection="1">
      <alignment horizontal="center" vertical="center" wrapText="1"/>
      <protection locked="0"/>
    </xf>
    <xf numFmtId="0" fontId="45" fillId="0" borderId="0" xfId="8" applyFont="1" applyAlignment="1" applyProtection="1">
      <alignment horizontal="center" vertical="center" wrapText="1"/>
      <protection locked="0"/>
    </xf>
    <xf numFmtId="0" fontId="45" fillId="0" borderId="7" xfId="8" applyFont="1" applyBorder="1" applyAlignment="1" applyProtection="1">
      <alignment horizontal="center" vertical="center" wrapText="1"/>
      <protection locked="0"/>
    </xf>
    <xf numFmtId="0" fontId="45" fillId="0" borderId="1" xfId="8" applyFont="1" applyBorder="1" applyAlignment="1" applyProtection="1">
      <alignment horizontal="center" vertical="center" wrapText="1"/>
      <protection locked="0"/>
    </xf>
    <xf numFmtId="0" fontId="19" fillId="0" borderId="55" xfId="8" applyFont="1" applyBorder="1" applyAlignment="1">
      <alignment horizontal="center" vertical="center" wrapText="1"/>
    </xf>
    <xf numFmtId="0" fontId="19" fillId="0" borderId="9" xfId="8" applyFont="1" applyBorder="1" applyAlignment="1">
      <alignment horizontal="center" vertical="center" wrapText="1"/>
    </xf>
    <xf numFmtId="0" fontId="19" fillId="0" borderId="10" xfId="8" applyFont="1" applyBorder="1" applyAlignment="1">
      <alignment horizontal="center" vertical="center" wrapText="1"/>
    </xf>
    <xf numFmtId="0" fontId="45" fillId="0" borderId="56" xfId="8" applyFont="1" applyBorder="1" applyAlignment="1" applyProtection="1">
      <alignment horizontal="center" vertical="center" wrapText="1"/>
      <protection locked="0"/>
    </xf>
    <xf numFmtId="0" fontId="45" fillId="0" borderId="16" xfId="8" applyFont="1" applyBorder="1" applyAlignment="1" applyProtection="1">
      <alignment horizontal="center" vertical="center" wrapText="1"/>
      <protection locked="0"/>
    </xf>
    <xf numFmtId="0" fontId="45" fillId="0" borderId="18" xfId="8" applyFont="1" applyBorder="1" applyAlignment="1" applyProtection="1">
      <alignment horizontal="center" vertical="center" wrapText="1"/>
      <protection locked="0"/>
    </xf>
    <xf numFmtId="0" fontId="19" fillId="0" borderId="76" xfId="8" applyFont="1" applyBorder="1" applyAlignment="1">
      <alignment horizontal="center" vertical="center" wrapText="1"/>
    </xf>
    <xf numFmtId="0" fontId="19" fillId="0" borderId="8" xfId="8" applyFont="1" applyBorder="1" applyAlignment="1">
      <alignment horizontal="center" vertical="center" wrapText="1"/>
    </xf>
    <xf numFmtId="0" fontId="19" fillId="0" borderId="17" xfId="8" applyFont="1" applyBorder="1" applyAlignment="1">
      <alignment horizontal="center" vertical="center" wrapText="1"/>
    </xf>
    <xf numFmtId="0" fontId="31" fillId="0" borderId="58" xfId="8" applyFont="1" applyBorder="1" applyAlignment="1">
      <alignment horizontal="center" vertical="center"/>
    </xf>
    <xf numFmtId="0" fontId="31" fillId="0" borderId="39" xfId="8" applyFont="1" applyBorder="1" applyAlignment="1">
      <alignment horizontal="center" vertical="center"/>
    </xf>
    <xf numFmtId="0" fontId="31" fillId="0" borderId="36" xfId="8" applyFont="1" applyBorder="1" applyAlignment="1">
      <alignment horizontal="center" vertical="center"/>
    </xf>
    <xf numFmtId="0" fontId="19" fillId="0" borderId="50" xfId="8" applyFont="1" applyBorder="1" applyAlignment="1" applyProtection="1">
      <alignment horizontal="center" vertical="center" shrinkToFit="1"/>
      <protection locked="0"/>
    </xf>
    <xf numFmtId="0" fontId="19" fillId="0" borderId="32" xfId="8" applyFont="1" applyBorder="1" applyAlignment="1" applyProtection="1">
      <alignment horizontal="center" vertical="center" shrinkToFit="1"/>
      <protection locked="0"/>
    </xf>
    <xf numFmtId="0" fontId="13" fillId="0" borderId="65" xfId="8" applyFont="1" applyBorder="1" applyAlignment="1" applyProtection="1">
      <alignment vertical="center"/>
      <protection locked="0"/>
    </xf>
    <xf numFmtId="0" fontId="13" fillId="0" borderId="29" xfId="8" applyFont="1" applyBorder="1" applyAlignment="1" applyProtection="1">
      <alignment vertical="center"/>
      <protection locked="0"/>
    </xf>
    <xf numFmtId="0" fontId="19" fillId="0" borderId="9" xfId="8" applyFont="1" applyBorder="1" applyAlignment="1" applyProtection="1">
      <alignment horizontal="center" vertical="center" shrinkToFit="1"/>
      <protection locked="0"/>
    </xf>
    <xf numFmtId="0" fontId="19" fillId="0" borderId="16" xfId="8" applyFont="1" applyBorder="1" applyAlignment="1" applyProtection="1">
      <alignment horizontal="center" vertical="center" shrinkToFit="1"/>
      <protection locked="0"/>
    </xf>
    <xf numFmtId="0" fontId="19" fillId="0" borderId="10" xfId="8" applyFont="1" applyBorder="1" applyAlignment="1" applyProtection="1">
      <alignment horizontal="center" vertical="center" shrinkToFit="1"/>
      <protection locked="0"/>
    </xf>
    <xf numFmtId="0" fontId="19" fillId="0" borderId="18" xfId="8" applyFont="1" applyBorder="1" applyAlignment="1" applyProtection="1">
      <alignment horizontal="center" vertical="center" shrinkToFit="1"/>
      <protection locked="0"/>
    </xf>
    <xf numFmtId="0" fontId="13" fillId="0" borderId="0" xfId="8" applyFont="1" applyAlignment="1" applyProtection="1">
      <alignment vertical="center"/>
      <protection locked="0"/>
    </xf>
    <xf numFmtId="0" fontId="13" fillId="0" borderId="8" xfId="8" applyFont="1" applyBorder="1" applyAlignment="1" applyProtection="1">
      <alignment vertical="center"/>
      <protection locked="0"/>
    </xf>
    <xf numFmtId="0" fontId="13" fillId="0" borderId="1" xfId="8" applyFont="1" applyBorder="1" applyAlignment="1" applyProtection="1">
      <alignment vertical="center"/>
      <protection locked="0"/>
    </xf>
    <xf numFmtId="0" fontId="13" fillId="0" borderId="17" xfId="8" applyFont="1" applyBorder="1" applyAlignment="1" applyProtection="1">
      <alignment vertical="center"/>
      <protection locked="0"/>
    </xf>
    <xf numFmtId="0" fontId="19" fillId="0" borderId="50" xfId="8" applyFont="1" applyBorder="1" applyAlignment="1" applyProtection="1">
      <alignment horizontal="center" vertical="center"/>
      <protection locked="0"/>
    </xf>
    <xf numFmtId="0" fontId="13" fillId="0" borderId="65" xfId="8" applyFont="1" applyBorder="1" applyAlignment="1" applyProtection="1">
      <alignment horizontal="center" vertical="center"/>
      <protection locked="0"/>
    </xf>
    <xf numFmtId="0" fontId="19" fillId="0" borderId="32" xfId="8" applyFont="1" applyBorder="1" applyAlignment="1" applyProtection="1">
      <alignment horizontal="center" vertical="center"/>
      <protection locked="0"/>
    </xf>
    <xf numFmtId="0" fontId="19" fillId="0" borderId="83" xfId="8" applyFont="1" applyBorder="1" applyAlignment="1" applyProtection="1">
      <alignment horizontal="center" vertical="center"/>
      <protection locked="0"/>
    </xf>
    <xf numFmtId="0" fontId="19" fillId="0" borderId="12" xfId="8" applyFont="1" applyBorder="1" applyAlignment="1" applyProtection="1">
      <alignment horizontal="center" vertical="center"/>
      <protection locked="0"/>
    </xf>
    <xf numFmtId="0" fontId="19" fillId="0" borderId="28" xfId="8" applyFont="1" applyBorder="1" applyAlignment="1" applyProtection="1">
      <alignment horizontal="center" vertical="center"/>
      <protection locked="0"/>
    </xf>
    <xf numFmtId="0" fontId="13" fillId="0" borderId="69" xfId="8" applyFont="1" applyBorder="1" applyAlignment="1" applyProtection="1">
      <alignment vertical="center" shrinkToFit="1"/>
      <protection locked="0"/>
    </xf>
    <xf numFmtId="0" fontId="13" fillId="0" borderId="71" xfId="8" applyFont="1" applyBorder="1" applyAlignment="1" applyProtection="1">
      <alignment vertical="center" shrinkToFit="1"/>
      <protection locked="0"/>
    </xf>
    <xf numFmtId="0" fontId="13" fillId="0" borderId="13" xfId="8" applyFont="1" applyBorder="1" applyAlignment="1" applyProtection="1">
      <alignment vertical="center" shrinkToFit="1"/>
      <protection locked="0"/>
    </xf>
    <xf numFmtId="0" fontId="13" fillId="0" borderId="5" xfId="8" applyFont="1" applyBorder="1" applyAlignment="1" applyProtection="1">
      <alignment vertical="center" shrinkToFit="1"/>
      <protection locked="0"/>
    </xf>
    <xf numFmtId="0" fontId="19" fillId="0" borderId="3" xfId="8" applyFont="1" applyBorder="1" applyAlignment="1" applyProtection="1">
      <alignment horizontal="center" vertical="center"/>
      <protection locked="0"/>
    </xf>
    <xf numFmtId="0" fontId="19" fillId="0" borderId="8" xfId="8" applyFont="1" applyBorder="1" applyAlignment="1" applyProtection="1">
      <alignment horizontal="center" vertical="center"/>
      <protection locked="0"/>
    </xf>
    <xf numFmtId="0" fontId="13" fillId="0" borderId="0" xfId="8" applyFont="1" applyAlignment="1" applyProtection="1">
      <alignment horizontal="left" vertical="center"/>
      <protection locked="0"/>
    </xf>
    <xf numFmtId="0" fontId="19" fillId="0" borderId="9" xfId="8" applyFont="1" applyBorder="1" applyAlignment="1" applyProtection="1">
      <alignment horizontal="center" vertical="center"/>
      <protection locked="0"/>
    </xf>
    <xf numFmtId="0" fontId="19" fillId="0" borderId="0" xfId="8" applyFont="1" applyAlignment="1" applyProtection="1">
      <alignment horizontal="center" vertical="center"/>
      <protection locked="0"/>
    </xf>
    <xf numFmtId="0" fontId="19" fillId="0" borderId="16" xfId="8" applyFont="1" applyBorder="1" applyAlignment="1" applyProtection="1">
      <alignment horizontal="center" vertical="center"/>
      <protection locked="0"/>
    </xf>
    <xf numFmtId="0" fontId="13" fillId="0" borderId="0" xfId="8" applyFont="1" applyAlignment="1" applyProtection="1">
      <alignment horizontal="left" vertical="center" indent="1"/>
      <protection locked="0"/>
    </xf>
    <xf numFmtId="0" fontId="13" fillId="0" borderId="8" xfId="8" applyFont="1" applyBorder="1" applyAlignment="1" applyProtection="1">
      <alignment horizontal="left" vertical="center" indent="1"/>
      <protection locked="0"/>
    </xf>
    <xf numFmtId="0" fontId="15" fillId="0" borderId="67" xfId="8" applyFont="1" applyBorder="1" applyAlignment="1" applyProtection="1">
      <alignment horizontal="center" vertical="center"/>
      <protection locked="0"/>
    </xf>
    <xf numFmtId="0" fontId="15" fillId="0" borderId="71" xfId="8" applyFont="1" applyBorder="1" applyAlignment="1" applyProtection="1">
      <alignment horizontal="center" vertical="center"/>
      <protection locked="0"/>
    </xf>
    <xf numFmtId="0" fontId="15" fillId="0" borderId="6" xfId="8" applyFont="1" applyBorder="1" applyAlignment="1" applyProtection="1">
      <alignment horizontal="center" vertical="center"/>
      <protection locked="0"/>
    </xf>
    <xf numFmtId="0" fontId="15" fillId="0" borderId="5" xfId="8" applyFont="1" applyBorder="1" applyAlignment="1" applyProtection="1">
      <alignment horizontal="center" vertical="center"/>
      <protection locked="0"/>
    </xf>
    <xf numFmtId="0" fontId="13" fillId="0" borderId="67" xfId="8" applyFont="1" applyBorder="1" applyAlignment="1" applyProtection="1">
      <alignment horizontal="center" vertical="center"/>
      <protection locked="0"/>
    </xf>
    <xf numFmtId="0" fontId="13" fillId="0" borderId="69" xfId="8" applyFont="1" applyBorder="1" applyAlignment="1" applyProtection="1">
      <alignment horizontal="center" vertical="center"/>
      <protection locked="0"/>
    </xf>
    <xf numFmtId="0" fontId="13" fillId="0" borderId="68" xfId="8" applyFont="1" applyBorder="1" applyAlignment="1" applyProtection="1">
      <alignment horizontal="center" vertical="center"/>
      <protection locked="0"/>
    </xf>
    <xf numFmtId="0" fontId="13" fillId="0" borderId="6" xfId="8" applyFont="1" applyBorder="1" applyAlignment="1" applyProtection="1">
      <alignment horizontal="center" vertical="center"/>
      <protection locked="0"/>
    </xf>
    <xf numFmtId="0" fontId="13" fillId="0" borderId="13" xfId="8" applyFont="1" applyBorder="1" applyAlignment="1" applyProtection="1">
      <alignment horizontal="center" vertical="center"/>
      <protection locked="0"/>
    </xf>
    <xf numFmtId="0" fontId="13" fillId="0" borderId="14" xfId="8" applyFont="1" applyBorder="1" applyAlignment="1" applyProtection="1">
      <alignment horizontal="center" vertical="center"/>
      <protection locked="0"/>
    </xf>
    <xf numFmtId="0" fontId="19" fillId="0" borderId="70" xfId="8" applyFont="1" applyBorder="1" applyAlignment="1" applyProtection="1">
      <alignment horizontal="center" vertical="center"/>
      <protection locked="0"/>
    </xf>
    <xf numFmtId="0" fontId="19" fillId="0" borderId="69" xfId="8" applyFont="1" applyBorder="1" applyAlignment="1" applyProtection="1">
      <alignment horizontal="center" vertical="center"/>
      <protection locked="0"/>
    </xf>
    <xf numFmtId="0" fontId="19" fillId="0" borderId="68" xfId="8" applyFont="1" applyBorder="1" applyAlignment="1" applyProtection="1">
      <alignment horizontal="center" vertical="center"/>
      <protection locked="0"/>
    </xf>
    <xf numFmtId="0" fontId="19" fillId="0" borderId="15" xfId="8" applyFont="1" applyBorder="1" applyAlignment="1" applyProtection="1">
      <alignment horizontal="center" vertical="center"/>
      <protection locked="0"/>
    </xf>
    <xf numFmtId="0" fontId="19" fillId="0" borderId="13" xfId="8" applyFont="1" applyBorder="1" applyAlignment="1" applyProtection="1">
      <alignment horizontal="center" vertical="center"/>
      <protection locked="0"/>
    </xf>
    <xf numFmtId="0" fontId="19" fillId="0" borderId="14" xfId="8" applyFont="1" applyBorder="1" applyAlignment="1" applyProtection="1">
      <alignment horizontal="center" vertical="center"/>
      <protection locked="0"/>
    </xf>
    <xf numFmtId="0" fontId="13" fillId="0" borderId="70" xfId="8" applyFont="1" applyBorder="1" applyAlignment="1" applyProtection="1">
      <alignment horizontal="center" vertical="center" shrinkToFit="1"/>
      <protection locked="0"/>
    </xf>
    <xf numFmtId="0" fontId="13" fillId="0" borderId="69" xfId="8" applyFont="1" applyBorder="1" applyAlignment="1" applyProtection="1">
      <alignment horizontal="center" vertical="center" shrinkToFit="1"/>
      <protection locked="0"/>
    </xf>
    <xf numFmtId="0" fontId="13" fillId="0" borderId="71" xfId="8" applyFont="1" applyBorder="1" applyAlignment="1" applyProtection="1">
      <alignment horizontal="center" vertical="center" shrinkToFit="1"/>
      <protection locked="0"/>
    </xf>
    <xf numFmtId="0" fontId="13" fillId="0" borderId="15" xfId="8" applyFont="1" applyBorder="1" applyAlignment="1" applyProtection="1">
      <alignment horizontal="center" vertical="center" shrinkToFit="1"/>
      <protection locked="0"/>
    </xf>
    <xf numFmtId="0" fontId="13" fillId="0" borderId="13" xfId="8" applyFont="1" applyBorder="1" applyAlignment="1" applyProtection="1">
      <alignment horizontal="center" vertical="center" shrinkToFit="1"/>
      <protection locked="0"/>
    </xf>
    <xf numFmtId="0" fontId="13" fillId="0" borderId="5" xfId="8" applyFont="1" applyBorder="1" applyAlignment="1" applyProtection="1">
      <alignment horizontal="center" vertical="center" shrinkToFit="1"/>
      <protection locked="0"/>
    </xf>
    <xf numFmtId="0" fontId="19" fillId="0" borderId="67" xfId="8" applyFont="1" applyBorder="1" applyAlignment="1" applyProtection="1">
      <alignment horizontal="center" vertical="center" wrapText="1"/>
      <protection locked="0"/>
    </xf>
    <xf numFmtId="0" fontId="19" fillId="0" borderId="71" xfId="8" applyFont="1" applyBorder="1" applyAlignment="1" applyProtection="1">
      <alignment horizontal="center" vertical="center"/>
      <protection locked="0"/>
    </xf>
    <xf numFmtId="0" fontId="19" fillId="0" borderId="6" xfId="8" applyFont="1" applyBorder="1" applyAlignment="1" applyProtection="1">
      <alignment horizontal="center" vertical="center"/>
      <protection locked="0"/>
    </xf>
    <xf numFmtId="0" fontId="19" fillId="0" borderId="5" xfId="8" applyFont="1" applyBorder="1" applyAlignment="1" applyProtection="1">
      <alignment horizontal="center" vertical="center"/>
      <protection locked="0"/>
    </xf>
    <xf numFmtId="0" fontId="13" fillId="0" borderId="69" xfId="8" applyFont="1" applyBorder="1" applyAlignment="1">
      <alignment horizontal="center" vertical="center"/>
    </xf>
    <xf numFmtId="0" fontId="13" fillId="0" borderId="68" xfId="8" applyFont="1" applyBorder="1" applyAlignment="1">
      <alignment horizontal="center" vertical="center"/>
    </xf>
    <xf numFmtId="0" fontId="13" fillId="0" borderId="13" xfId="8" applyFont="1" applyBorder="1" applyAlignment="1">
      <alignment horizontal="center" vertical="center"/>
    </xf>
    <xf numFmtId="0" fontId="13" fillId="0" borderId="14" xfId="8" applyFont="1" applyBorder="1" applyAlignment="1">
      <alignment horizontal="center" vertical="center"/>
    </xf>
    <xf numFmtId="0" fontId="13" fillId="0" borderId="70" xfId="8" applyFont="1" applyBorder="1" applyAlignment="1">
      <alignment horizontal="center" vertical="center" shrinkToFit="1"/>
    </xf>
    <xf numFmtId="0" fontId="13" fillId="0" borderId="69" xfId="8" applyFont="1" applyBorder="1" applyAlignment="1">
      <alignment horizontal="center" vertical="center" shrinkToFit="1"/>
    </xf>
    <xf numFmtId="0" fontId="13" fillId="0" borderId="71" xfId="8" applyFont="1" applyBorder="1" applyAlignment="1">
      <alignment horizontal="center" vertical="center" shrinkToFit="1"/>
    </xf>
    <xf numFmtId="0" fontId="13" fillId="0" borderId="15" xfId="8" applyFont="1" applyBorder="1" applyAlignment="1">
      <alignment horizontal="center" vertical="center" shrinkToFit="1"/>
    </xf>
    <xf numFmtId="0" fontId="13" fillId="0" borderId="13" xfId="8" applyFont="1" applyBorder="1" applyAlignment="1">
      <alignment horizontal="center" vertical="center" shrinkToFit="1"/>
    </xf>
    <xf numFmtId="0" fontId="13" fillId="0" borderId="5" xfId="8" applyFont="1" applyBorder="1" applyAlignment="1">
      <alignment horizontal="center" vertical="center" shrinkToFit="1"/>
    </xf>
    <xf numFmtId="0" fontId="19" fillId="10" borderId="55" xfId="8" applyFont="1" applyFill="1" applyBorder="1" applyAlignment="1">
      <alignment horizontal="center" vertical="center" wrapText="1"/>
    </xf>
    <xf numFmtId="0" fontId="19" fillId="10" borderId="76" xfId="8" applyFont="1" applyFill="1" applyBorder="1" applyAlignment="1">
      <alignment horizontal="center" vertical="center" wrapText="1"/>
    </xf>
    <xf numFmtId="0" fontId="19" fillId="10" borderId="9" xfId="8" applyFont="1" applyFill="1" applyBorder="1" applyAlignment="1">
      <alignment horizontal="center" vertical="center" wrapText="1"/>
    </xf>
    <xf numFmtId="0" fontId="19" fillId="10" borderId="8" xfId="8" applyFont="1" applyFill="1" applyBorder="1" applyAlignment="1">
      <alignment horizontal="center" vertical="center" wrapText="1"/>
    </xf>
    <xf numFmtId="0" fontId="19" fillId="10" borderId="58" xfId="8" applyFont="1" applyFill="1" applyBorder="1" applyAlignment="1">
      <alignment horizontal="center" vertical="center"/>
    </xf>
    <xf numFmtId="0" fontId="19" fillId="10" borderId="39" xfId="8" applyFont="1" applyFill="1" applyBorder="1" applyAlignment="1">
      <alignment horizontal="center" vertical="center"/>
    </xf>
    <xf numFmtId="0" fontId="19" fillId="0" borderId="67" xfId="8" applyFont="1" applyBorder="1" applyAlignment="1" applyProtection="1">
      <alignment horizontal="center" vertical="center"/>
      <protection locked="0"/>
    </xf>
    <xf numFmtId="0" fontId="19" fillId="0" borderId="70" xfId="8" applyFont="1" applyBorder="1" applyAlignment="1" applyProtection="1">
      <alignment horizontal="center" vertical="center" wrapText="1"/>
      <protection locked="0"/>
    </xf>
    <xf numFmtId="0" fontId="19" fillId="0" borderId="69" xfId="8" applyFont="1" applyBorder="1" applyAlignment="1" applyProtection="1">
      <alignment horizontal="center" vertical="center" wrapText="1"/>
      <protection locked="0"/>
    </xf>
    <xf numFmtId="0" fontId="15" fillId="0" borderId="70" xfId="8" applyFont="1" applyBorder="1" applyAlignment="1" applyProtection="1">
      <alignment horizontal="center" vertical="center" wrapText="1"/>
      <protection locked="0"/>
    </xf>
    <xf numFmtId="0" fontId="15" fillId="0" borderId="69" xfId="8" applyFont="1" applyBorder="1" applyAlignment="1" applyProtection="1">
      <alignment horizontal="center" vertical="center"/>
      <protection locked="0"/>
    </xf>
    <xf numFmtId="0" fontId="15" fillId="0" borderId="15" xfId="8" applyFont="1" applyBorder="1" applyAlignment="1" applyProtection="1">
      <alignment horizontal="center" vertical="center"/>
      <protection locked="0"/>
    </xf>
    <xf numFmtId="0" fontId="15" fillId="0" borderId="13" xfId="8" applyFont="1" applyBorder="1" applyAlignment="1" applyProtection="1">
      <alignment horizontal="center" vertical="center"/>
      <protection locked="0"/>
    </xf>
    <xf numFmtId="0" fontId="19" fillId="0" borderId="15" xfId="8" applyFont="1" applyBorder="1" applyAlignment="1" applyProtection="1">
      <alignment horizontal="center" vertical="center" shrinkToFit="1"/>
      <protection locked="0"/>
    </xf>
    <xf numFmtId="0" fontId="19" fillId="0" borderId="13" xfId="8" applyFont="1" applyBorder="1" applyAlignment="1" applyProtection="1">
      <alignment horizontal="center" vertical="center" shrinkToFit="1"/>
      <protection locked="0"/>
    </xf>
    <xf numFmtId="0" fontId="19" fillId="0" borderId="14" xfId="8" applyFont="1" applyBorder="1" applyAlignment="1" applyProtection="1">
      <alignment horizontal="center" vertical="center" shrinkToFit="1"/>
      <protection locked="0"/>
    </xf>
    <xf numFmtId="0" fontId="19" fillId="10" borderId="58" xfId="8" applyFont="1" applyFill="1" applyBorder="1" applyAlignment="1">
      <alignment horizontal="center" vertical="center" wrapText="1"/>
    </xf>
    <xf numFmtId="0" fontId="19" fillId="10" borderId="39" xfId="8" applyFont="1" applyFill="1" applyBorder="1" applyAlignment="1">
      <alignment horizontal="center" vertical="center" wrapText="1"/>
    </xf>
    <xf numFmtId="0" fontId="19" fillId="0" borderId="0" xfId="8" applyFont="1" applyAlignment="1" applyProtection="1">
      <alignment horizontal="center" vertical="center" shrinkToFit="1"/>
      <protection locked="0"/>
    </xf>
    <xf numFmtId="0" fontId="19" fillId="0" borderId="78" xfId="8" applyFont="1" applyBorder="1" applyAlignment="1" applyProtection="1">
      <alignment horizontal="center" vertical="center"/>
      <protection locked="0"/>
    </xf>
    <xf numFmtId="0" fontId="19" fillId="0" borderId="76" xfId="8" applyFont="1" applyBorder="1" applyAlignment="1" applyProtection="1">
      <alignment horizontal="center" vertical="center"/>
      <protection locked="0"/>
    </xf>
    <xf numFmtId="0" fontId="13" fillId="0" borderId="78" xfId="8" applyFont="1" applyBorder="1" applyAlignment="1">
      <alignment horizontal="center" vertical="center"/>
    </xf>
    <xf numFmtId="0" fontId="13" fillId="0" borderId="66" xfId="8" applyFont="1" applyBorder="1" applyAlignment="1">
      <alignment horizontal="center" vertical="center"/>
    </xf>
    <xf numFmtId="0" fontId="13" fillId="0" borderId="56" xfId="8" applyFont="1" applyBorder="1" applyAlignment="1">
      <alignment horizontal="center" vertical="center"/>
    </xf>
    <xf numFmtId="0" fontId="13" fillId="0" borderId="6" xfId="8" applyFont="1" applyBorder="1" applyAlignment="1">
      <alignment horizontal="center" vertical="center"/>
    </xf>
    <xf numFmtId="0" fontId="19" fillId="0" borderId="55" xfId="8" applyFont="1" applyBorder="1" applyAlignment="1" applyProtection="1">
      <alignment horizontal="center" vertical="center" wrapText="1"/>
      <protection locked="0"/>
    </xf>
    <xf numFmtId="0" fontId="19" fillId="0" borderId="66" xfId="8" applyFont="1" applyBorder="1" applyAlignment="1" applyProtection="1">
      <alignment horizontal="center" vertical="center" wrapText="1"/>
      <protection locked="0"/>
    </xf>
    <xf numFmtId="0" fontId="19" fillId="0" borderId="56" xfId="8" applyFont="1" applyBorder="1" applyAlignment="1" applyProtection="1">
      <alignment horizontal="center" vertical="center"/>
      <protection locked="0"/>
    </xf>
    <xf numFmtId="0" fontId="15" fillId="0" borderId="66" xfId="8" applyFont="1" applyBorder="1" applyAlignment="1" applyProtection="1">
      <alignment horizontal="center" vertical="center" wrapText="1"/>
      <protection locked="0"/>
    </xf>
    <xf numFmtId="0" fontId="15" fillId="0" borderId="66" xfId="8" applyFont="1" applyBorder="1" applyAlignment="1" applyProtection="1">
      <alignment horizontal="center" vertical="center"/>
      <protection locked="0"/>
    </xf>
    <xf numFmtId="0" fontId="15" fillId="0" borderId="76" xfId="8" applyFont="1" applyBorder="1" applyAlignment="1" applyProtection="1">
      <alignment horizontal="center" vertical="center"/>
      <protection locked="0"/>
    </xf>
    <xf numFmtId="0" fontId="15" fillId="0" borderId="0" xfId="8" applyFont="1" applyAlignment="1" applyProtection="1">
      <alignment horizontal="center" vertical="center"/>
      <protection locked="0"/>
    </xf>
    <xf numFmtId="0" fontId="15" fillId="0" borderId="8" xfId="8" applyFont="1" applyBorder="1" applyAlignment="1" applyProtection="1">
      <alignment horizontal="center" vertical="center"/>
      <protection locked="0"/>
    </xf>
    <xf numFmtId="0" fontId="13" fillId="0" borderId="63" xfId="8" applyFont="1" applyBorder="1" applyAlignment="1" applyProtection="1">
      <alignment horizontal="center" vertical="center" shrinkToFit="1"/>
      <protection locked="0"/>
    </xf>
    <xf numFmtId="0" fontId="13" fillId="0" borderId="86" xfId="8" applyFont="1" applyBorder="1" applyAlignment="1" applyProtection="1">
      <alignment horizontal="center" vertical="center" shrinkToFit="1"/>
      <protection locked="0"/>
    </xf>
    <xf numFmtId="0" fontId="13" fillId="0" borderId="61" xfId="8" applyFont="1" applyBorder="1" applyAlignment="1" applyProtection="1">
      <alignment horizontal="center" vertical="center" shrinkToFit="1"/>
      <protection locked="0"/>
    </xf>
    <xf numFmtId="0" fontId="13" fillId="0" borderId="84" xfId="8" applyFont="1" applyBorder="1" applyAlignment="1" applyProtection="1">
      <alignment horizontal="center" vertical="center" shrinkToFit="1"/>
      <protection locked="0"/>
    </xf>
    <xf numFmtId="0" fontId="13" fillId="0" borderId="79" xfId="8" applyFont="1" applyBorder="1" applyAlignment="1" applyProtection="1">
      <alignment horizontal="center" vertical="center"/>
      <protection locked="0"/>
    </xf>
    <xf numFmtId="0" fontId="13" fillId="0" borderId="75" xfId="8" applyFont="1" applyBorder="1" applyAlignment="1" applyProtection="1">
      <alignment horizontal="center" vertical="center"/>
      <protection locked="0"/>
    </xf>
    <xf numFmtId="0" fontId="13" fillId="0" borderId="10" xfId="8" applyFont="1" applyBorder="1" applyAlignment="1" applyProtection="1">
      <alignment horizontal="center" vertical="center" shrinkToFit="1"/>
      <protection locked="0"/>
    </xf>
    <xf numFmtId="0" fontId="13" fillId="0" borderId="1" xfId="8" applyFont="1" applyBorder="1" applyAlignment="1" applyProtection="1">
      <alignment horizontal="center" vertical="center" shrinkToFit="1"/>
      <protection locked="0"/>
    </xf>
    <xf numFmtId="0" fontId="13" fillId="0" borderId="18" xfId="8" applyFont="1" applyBorder="1" applyAlignment="1" applyProtection="1">
      <alignment horizontal="center" vertical="center" shrinkToFit="1"/>
      <protection locked="0"/>
    </xf>
    <xf numFmtId="0" fontId="13" fillId="0" borderId="66" xfId="8" applyFont="1" applyBorder="1" applyAlignment="1" applyProtection="1">
      <alignment horizontal="center" vertical="center"/>
      <protection locked="0"/>
    </xf>
    <xf numFmtId="0" fontId="13" fillId="0" borderId="0" xfId="8" applyFont="1" applyAlignment="1" applyProtection="1">
      <alignment horizontal="center" vertical="center"/>
      <protection locked="0"/>
    </xf>
    <xf numFmtId="0" fontId="13" fillId="0" borderId="50" xfId="8" applyFont="1" applyBorder="1" applyAlignment="1" applyProtection="1">
      <alignment horizontal="center" vertical="center" shrinkToFit="1"/>
      <protection locked="0"/>
    </xf>
    <xf numFmtId="0" fontId="13" fillId="0" borderId="82" xfId="8" applyFont="1" applyBorder="1" applyAlignment="1" applyProtection="1">
      <alignment horizontal="center" vertical="center" shrinkToFit="1"/>
      <protection locked="0"/>
    </xf>
    <xf numFmtId="0" fontId="13" fillId="0" borderId="19" xfId="8" applyFont="1" applyBorder="1" applyAlignment="1" applyProtection="1">
      <alignment horizontal="center" vertical="center"/>
      <protection locked="0"/>
    </xf>
    <xf numFmtId="0" fontId="13" fillId="0" borderId="72" xfId="8" applyFont="1" applyBorder="1" applyAlignment="1" applyProtection="1">
      <alignment horizontal="center" vertical="center"/>
      <protection locked="0"/>
    </xf>
    <xf numFmtId="0" fontId="13" fillId="0" borderId="78" xfId="8" applyFont="1" applyBorder="1" applyAlignment="1" applyProtection="1">
      <alignment horizontal="center" vertical="center" wrapText="1"/>
      <protection locked="0"/>
    </xf>
    <xf numFmtId="0" fontId="13" fillId="0" borderId="76" xfId="8" applyFont="1" applyBorder="1" applyAlignment="1" applyProtection="1">
      <alignment horizontal="center" vertical="center"/>
      <protection locked="0"/>
    </xf>
    <xf numFmtId="0" fontId="13" fillId="0" borderId="7" xfId="8" applyFont="1" applyBorder="1" applyAlignment="1" applyProtection="1">
      <alignment horizontal="center" vertical="center"/>
      <protection locked="0"/>
    </xf>
    <xf numFmtId="0" fontId="13" fillId="0" borderId="17" xfId="8" applyFont="1" applyBorder="1" applyAlignment="1" applyProtection="1">
      <alignment horizontal="center" vertical="center"/>
      <protection locked="0"/>
    </xf>
    <xf numFmtId="0" fontId="13" fillId="0" borderId="1" xfId="8" applyFont="1" applyBorder="1" applyAlignment="1" applyProtection="1">
      <alignment horizontal="center" vertical="center"/>
      <protection locked="0"/>
    </xf>
    <xf numFmtId="0" fontId="13" fillId="0" borderId="55" xfId="8" applyFont="1" applyBorder="1" applyAlignment="1" applyProtection="1">
      <alignment horizontal="center" vertical="center" wrapText="1"/>
      <protection locked="0"/>
    </xf>
    <xf numFmtId="0" fontId="13" fillId="0" borderId="66" xfId="8" applyFont="1" applyBorder="1" applyAlignment="1" applyProtection="1">
      <alignment horizontal="center" vertical="center" wrapText="1"/>
      <protection locked="0"/>
    </xf>
    <xf numFmtId="0" fontId="13" fillId="0" borderId="56" xfId="8" applyFont="1" applyBorder="1" applyAlignment="1" applyProtection="1">
      <alignment horizontal="center" vertical="center"/>
      <protection locked="0"/>
    </xf>
    <xf numFmtId="0" fontId="15" fillId="0" borderId="1" xfId="8" applyFont="1" applyBorder="1" applyAlignment="1" applyProtection="1">
      <alignment horizontal="center" vertical="center"/>
      <protection locked="0"/>
    </xf>
    <xf numFmtId="0" fontId="15" fillId="0" borderId="17" xfId="8" applyFont="1" applyBorder="1" applyAlignment="1" applyProtection="1">
      <alignment horizontal="center" vertical="center"/>
      <protection locked="0"/>
    </xf>
    <xf numFmtId="0" fontId="13" fillId="0" borderId="35" xfId="8" applyFont="1" applyBorder="1" applyAlignment="1" applyProtection="1">
      <alignment horizontal="center" vertical="center"/>
      <protection locked="0"/>
    </xf>
    <xf numFmtId="0" fontId="13" fillId="0" borderId="39" xfId="8" applyFont="1" applyBorder="1" applyAlignment="1" applyProtection="1">
      <alignment horizontal="center" vertical="center"/>
      <protection locked="0"/>
    </xf>
    <xf numFmtId="178" fontId="13" fillId="10" borderId="69" xfId="8" applyNumberFormat="1" applyFont="1" applyFill="1" applyBorder="1" applyAlignment="1">
      <alignment horizontal="center" vertical="center" wrapText="1"/>
    </xf>
    <xf numFmtId="178" fontId="13" fillId="10" borderId="71" xfId="8" applyNumberFormat="1" applyFont="1" applyFill="1" applyBorder="1" applyAlignment="1">
      <alignment horizontal="center" vertical="center" wrapText="1"/>
    </xf>
    <xf numFmtId="178" fontId="13" fillId="10" borderId="0" xfId="8" applyNumberFormat="1" applyFont="1" applyFill="1" applyAlignment="1">
      <alignment horizontal="center" vertical="center" wrapText="1"/>
    </xf>
    <xf numFmtId="178" fontId="13" fillId="10" borderId="8" xfId="8" applyNumberFormat="1" applyFont="1" applyFill="1" applyBorder="1" applyAlignment="1">
      <alignment horizontal="center" vertical="center" wrapText="1"/>
    </xf>
    <xf numFmtId="0" fontId="13" fillId="0" borderId="67" xfId="8" applyFont="1" applyBorder="1" applyAlignment="1" applyProtection="1">
      <alignment horizontal="center" vertical="center" shrinkToFit="1"/>
      <protection locked="0"/>
    </xf>
    <xf numFmtId="0" fontId="13" fillId="0" borderId="3" xfId="8" applyFont="1" applyBorder="1" applyAlignment="1" applyProtection="1">
      <alignment horizontal="center" vertical="center" shrinkToFit="1"/>
      <protection locked="0"/>
    </xf>
    <xf numFmtId="0" fontId="13" fillId="0" borderId="0" xfId="8" applyFont="1" applyAlignment="1" applyProtection="1">
      <alignment horizontal="center" vertical="center" shrinkToFit="1"/>
      <protection locked="0"/>
    </xf>
    <xf numFmtId="0" fontId="13" fillId="0" borderId="8" xfId="8" applyFont="1" applyBorder="1" applyAlignment="1" applyProtection="1">
      <alignment horizontal="center" vertical="center" shrinkToFit="1"/>
      <protection locked="0"/>
    </xf>
    <xf numFmtId="178" fontId="13" fillId="10" borderId="78" xfId="8" applyNumberFormat="1" applyFont="1" applyFill="1" applyBorder="1" applyAlignment="1">
      <alignment horizontal="center" vertical="center"/>
    </xf>
    <xf numFmtId="178" fontId="13" fillId="10" borderId="66" xfId="8" applyNumberFormat="1" applyFont="1" applyFill="1" applyBorder="1" applyAlignment="1">
      <alignment horizontal="center" vertical="center"/>
    </xf>
    <xf numFmtId="178" fontId="13" fillId="10" borderId="76" xfId="8" applyNumberFormat="1" applyFont="1" applyFill="1" applyBorder="1" applyAlignment="1">
      <alignment horizontal="center" vertical="center"/>
    </xf>
    <xf numFmtId="178" fontId="13" fillId="10" borderId="3" xfId="8" applyNumberFormat="1" applyFont="1" applyFill="1" applyBorder="1" applyAlignment="1">
      <alignment horizontal="center" vertical="center"/>
    </xf>
    <xf numFmtId="178" fontId="13" fillId="10" borderId="0" xfId="8" applyNumberFormat="1" applyFont="1" applyFill="1" applyAlignment="1">
      <alignment horizontal="center" vertical="center"/>
    </xf>
    <xf numFmtId="178" fontId="13" fillId="10" borderId="8" xfId="8" applyNumberFormat="1" applyFont="1" applyFill="1" applyBorder="1" applyAlignment="1">
      <alignment horizontal="center" vertical="center"/>
    </xf>
    <xf numFmtId="0" fontId="13" fillId="0" borderId="70" xfId="8" applyFont="1" applyBorder="1" applyAlignment="1">
      <alignment horizontal="center" vertical="center"/>
    </xf>
    <xf numFmtId="0" fontId="13" fillId="0" borderId="15" xfId="8" applyFont="1" applyBorder="1" applyAlignment="1">
      <alignment horizontal="center" vertical="center"/>
    </xf>
    <xf numFmtId="0" fontId="13" fillId="0" borderId="71" xfId="8" applyFont="1" applyBorder="1" applyAlignment="1">
      <alignment horizontal="center" vertical="center"/>
    </xf>
    <xf numFmtId="0" fontId="13" fillId="0" borderId="5" xfId="8" applyFont="1" applyBorder="1" applyAlignment="1">
      <alignment horizontal="center" vertical="center"/>
    </xf>
    <xf numFmtId="0" fontId="15" fillId="0" borderId="52" xfId="8" applyFont="1" applyBorder="1" applyAlignment="1" applyProtection="1">
      <alignment horizontal="center" vertical="center" wrapText="1" shrinkToFit="1"/>
      <protection locked="0"/>
    </xf>
    <xf numFmtId="0" fontId="15" fillId="0" borderId="37" xfId="8" applyFont="1" applyBorder="1" applyAlignment="1" applyProtection="1">
      <alignment horizontal="center" vertical="center" wrapText="1" shrinkToFit="1"/>
      <protection locked="0"/>
    </xf>
    <xf numFmtId="0" fontId="13" fillId="0" borderId="0" xfId="8" applyFont="1" applyAlignment="1" applyProtection="1">
      <alignment horizontal="center" vertical="center" wrapText="1" shrinkToFit="1"/>
      <protection locked="0"/>
    </xf>
    <xf numFmtId="0" fontId="13" fillId="0" borderId="13" xfId="8" applyFont="1" applyBorder="1" applyAlignment="1" applyProtection="1">
      <alignment horizontal="center" vertical="center" wrapText="1" shrinkToFit="1"/>
      <protection locked="0"/>
    </xf>
    <xf numFmtId="0" fontId="19" fillId="0" borderId="70" xfId="8" applyFont="1" applyBorder="1" applyAlignment="1" applyProtection="1">
      <alignment horizontal="center" vertical="center" shrinkToFit="1"/>
      <protection locked="0"/>
    </xf>
    <xf numFmtId="0" fontId="19" fillId="0" borderId="69" xfId="8" applyFont="1" applyBorder="1" applyAlignment="1" applyProtection="1">
      <alignment horizontal="center" vertical="center" shrinkToFit="1"/>
      <protection locked="0"/>
    </xf>
    <xf numFmtId="0" fontId="19" fillId="0" borderId="68" xfId="8" applyFont="1" applyBorder="1" applyAlignment="1" applyProtection="1">
      <alignment horizontal="center" vertical="center" shrinkToFit="1"/>
      <protection locked="0"/>
    </xf>
    <xf numFmtId="0" fontId="19" fillId="0" borderId="1" xfId="8" applyFont="1" applyBorder="1" applyAlignment="1" applyProtection="1">
      <alignment horizontal="center" vertical="center" shrinkToFit="1"/>
      <protection locked="0"/>
    </xf>
    <xf numFmtId="0" fontId="19" fillId="0" borderId="39" xfId="8" applyFont="1" applyBorder="1" applyAlignment="1" applyProtection="1">
      <alignment horizontal="center" vertical="center" shrinkToFit="1"/>
      <protection locked="0"/>
    </xf>
    <xf numFmtId="0" fontId="19" fillId="0" borderId="2" xfId="8" applyFont="1" applyBorder="1" applyAlignment="1" applyProtection="1">
      <alignment horizontal="center" vertical="center" shrinkToFit="1"/>
      <protection locked="0"/>
    </xf>
    <xf numFmtId="0" fontId="13" fillId="0" borderId="3" xfId="8" applyFont="1" applyBorder="1" applyAlignment="1" applyProtection="1">
      <alignment horizontal="center" vertical="center"/>
      <protection locked="0"/>
    </xf>
    <xf numFmtId="0" fontId="15" fillId="0" borderId="15" xfId="8" applyFont="1" applyBorder="1" applyAlignment="1">
      <alignment horizontal="center" vertical="center" wrapText="1"/>
    </xf>
    <xf numFmtId="0" fontId="15" fillId="0" borderId="13" xfId="8" applyFont="1" applyBorder="1" applyAlignment="1">
      <alignment horizontal="center" vertical="center" wrapText="1"/>
    </xf>
    <xf numFmtId="0" fontId="15" fillId="0" borderId="14" xfId="8" applyFont="1" applyBorder="1" applyAlignment="1">
      <alignment horizontal="center" vertical="center" wrapText="1"/>
    </xf>
    <xf numFmtId="178" fontId="13" fillId="10" borderId="69" xfId="8" applyNumberFormat="1" applyFont="1" applyFill="1" applyBorder="1" applyAlignment="1">
      <alignment horizontal="center" vertical="center"/>
    </xf>
    <xf numFmtId="178" fontId="13" fillId="10" borderId="71" xfId="8" applyNumberFormat="1" applyFont="1" applyFill="1" applyBorder="1" applyAlignment="1">
      <alignment horizontal="center" vertical="center"/>
    </xf>
    <xf numFmtId="178" fontId="13" fillId="10" borderId="13" xfId="8" applyNumberFormat="1" applyFont="1" applyFill="1" applyBorder="1" applyAlignment="1">
      <alignment horizontal="center" vertical="center"/>
    </xf>
    <xf numFmtId="178" fontId="13" fillId="10" borderId="5" xfId="8" applyNumberFormat="1" applyFont="1" applyFill="1" applyBorder="1" applyAlignment="1">
      <alignment horizontal="center" vertical="center"/>
    </xf>
    <xf numFmtId="38" fontId="13" fillId="0" borderId="78" xfId="4" applyFont="1" applyFill="1" applyBorder="1" applyAlignment="1" applyProtection="1">
      <alignment horizontal="center" vertical="center" wrapText="1"/>
      <protection locked="0"/>
    </xf>
    <xf numFmtId="38" fontId="13" fillId="0" borderId="76" xfId="4" applyFont="1" applyFill="1" applyBorder="1" applyAlignment="1" applyProtection="1">
      <alignment horizontal="center" vertical="center" wrapText="1"/>
      <protection locked="0"/>
    </xf>
    <xf numFmtId="38" fontId="13" fillId="0" borderId="3" xfId="4" applyFont="1" applyFill="1" applyBorder="1" applyAlignment="1" applyProtection="1">
      <alignment horizontal="center" vertical="center" wrapText="1"/>
      <protection locked="0"/>
    </xf>
    <xf numFmtId="38" fontId="13" fillId="0" borderId="8" xfId="4" applyFont="1" applyFill="1" applyBorder="1" applyAlignment="1" applyProtection="1">
      <alignment horizontal="center" vertical="center" wrapText="1"/>
      <protection locked="0"/>
    </xf>
    <xf numFmtId="38" fontId="13" fillId="0" borderId="7" xfId="4" applyFont="1" applyFill="1" applyBorder="1" applyAlignment="1" applyProtection="1">
      <alignment horizontal="center" vertical="center" wrapText="1"/>
      <protection locked="0"/>
    </xf>
    <xf numFmtId="38" fontId="13" fillId="0" borderId="17" xfId="4" applyFont="1" applyFill="1" applyBorder="1" applyAlignment="1" applyProtection="1">
      <alignment horizontal="center" vertical="center" wrapText="1"/>
      <protection locked="0"/>
    </xf>
    <xf numFmtId="0" fontId="19" fillId="0" borderId="78" xfId="8" applyFont="1" applyBorder="1" applyAlignment="1" applyProtection="1">
      <alignment horizontal="center" vertical="center" wrapText="1" shrinkToFit="1"/>
      <protection locked="0"/>
    </xf>
    <xf numFmtId="0" fontId="19" fillId="0" borderId="3" xfId="8" applyFont="1" applyBorder="1" applyAlignment="1" applyProtection="1">
      <alignment horizontal="center" vertical="center" wrapText="1" shrinkToFit="1"/>
      <protection locked="0"/>
    </xf>
    <xf numFmtId="0" fontId="19" fillId="0" borderId="6" xfId="8" applyFont="1" applyBorder="1" applyAlignment="1" applyProtection="1">
      <alignment horizontal="center" vertical="center" wrapText="1" shrinkToFit="1"/>
      <protection locked="0"/>
    </xf>
    <xf numFmtId="0" fontId="19" fillId="0" borderId="31" xfId="8" applyFont="1" applyBorder="1" applyAlignment="1" applyProtection="1">
      <alignment horizontal="center" vertical="center"/>
      <protection locked="0"/>
    </xf>
    <xf numFmtId="180" fontId="19" fillId="0" borderId="34" xfId="8" applyNumberFormat="1" applyFont="1" applyBorder="1" applyAlignment="1" applyProtection="1">
      <alignment horizontal="center" vertical="center"/>
      <protection locked="0"/>
    </xf>
    <xf numFmtId="180" fontId="19" fillId="0" borderId="60" xfId="8" applyNumberFormat="1" applyFont="1" applyBorder="1" applyAlignment="1" applyProtection="1">
      <alignment horizontal="center" vertical="center"/>
      <protection locked="0"/>
    </xf>
    <xf numFmtId="0" fontId="15" fillId="10" borderId="10" xfId="8" applyFont="1" applyFill="1" applyBorder="1" applyAlignment="1">
      <alignment horizontal="center" vertical="center" wrapText="1"/>
    </xf>
    <xf numFmtId="0" fontId="15" fillId="10" borderId="1" xfId="8" applyFont="1" applyFill="1" applyBorder="1" applyAlignment="1">
      <alignment horizontal="center" vertical="center" wrapText="1"/>
    </xf>
    <xf numFmtId="0" fontId="15" fillId="10" borderId="18" xfId="8" applyFont="1" applyFill="1" applyBorder="1" applyAlignment="1">
      <alignment horizontal="center" vertical="center" wrapText="1"/>
    </xf>
    <xf numFmtId="0" fontId="19" fillId="10" borderId="0" xfId="8" applyFont="1" applyFill="1" applyAlignment="1">
      <alignment horizontal="center" vertical="center" shrinkToFit="1"/>
    </xf>
    <xf numFmtId="0" fontId="19" fillId="10" borderId="16" xfId="8" applyFont="1" applyFill="1" applyBorder="1" applyAlignment="1">
      <alignment horizontal="center" vertical="center" shrinkToFit="1"/>
    </xf>
    <xf numFmtId="0" fontId="19" fillId="10" borderId="1" xfId="8" applyFont="1" applyFill="1" applyBorder="1" applyAlignment="1">
      <alignment horizontal="center" vertical="center" shrinkToFit="1"/>
    </xf>
    <xf numFmtId="0" fontId="19" fillId="10" borderId="18" xfId="8" applyFont="1" applyFill="1" applyBorder="1" applyAlignment="1">
      <alignment horizontal="center" vertical="center" shrinkToFit="1"/>
    </xf>
    <xf numFmtId="0" fontId="15" fillId="10" borderId="38" xfId="8" applyFont="1" applyFill="1" applyBorder="1" applyAlignment="1">
      <alignment horizontal="center" vertical="center" shrinkToFit="1"/>
    </xf>
    <xf numFmtId="0" fontId="15" fillId="10" borderId="38" xfId="8" applyFont="1" applyFill="1" applyBorder="1" applyAlignment="1">
      <alignment horizontal="center" vertical="center"/>
    </xf>
    <xf numFmtId="0" fontId="15" fillId="10" borderId="37" xfId="8" applyFont="1" applyFill="1" applyBorder="1" applyAlignment="1">
      <alignment horizontal="center" vertical="center"/>
    </xf>
    <xf numFmtId="0" fontId="13" fillId="0" borderId="6" xfId="8" applyFont="1" applyBorder="1" applyAlignment="1" applyProtection="1">
      <alignment horizontal="center" vertical="center" shrinkToFit="1"/>
      <protection locked="0"/>
    </xf>
    <xf numFmtId="178" fontId="13" fillId="10" borderId="67" xfId="8" applyNumberFormat="1" applyFont="1" applyFill="1" applyBorder="1" applyAlignment="1">
      <alignment horizontal="center" vertical="center"/>
    </xf>
    <xf numFmtId="178" fontId="13" fillId="10" borderId="6" xfId="8" applyNumberFormat="1" applyFont="1" applyFill="1" applyBorder="1" applyAlignment="1">
      <alignment horizontal="center" vertical="center"/>
    </xf>
    <xf numFmtId="0" fontId="15" fillId="0" borderId="11" xfId="8" applyFont="1" applyBorder="1" applyAlignment="1" applyProtection="1">
      <alignment horizontal="center" vertical="center" wrapText="1" shrinkToFit="1"/>
      <protection locked="0"/>
    </xf>
    <xf numFmtId="0" fontId="15" fillId="0" borderId="81" xfId="8" applyFont="1" applyBorder="1" applyAlignment="1" applyProtection="1">
      <alignment horizontal="center" vertical="center" wrapText="1" shrinkToFit="1"/>
      <protection locked="0"/>
    </xf>
    <xf numFmtId="0" fontId="19" fillId="0" borderId="13" xfId="8" applyFont="1" applyBorder="1" applyAlignment="1" applyProtection="1">
      <alignment horizontal="center" vertical="center" wrapText="1"/>
      <protection locked="0"/>
    </xf>
    <xf numFmtId="180" fontId="19" fillId="0" borderId="15" xfId="8" applyNumberFormat="1" applyFont="1" applyBorder="1" applyAlignment="1" applyProtection="1">
      <alignment horizontal="center" vertical="center"/>
      <protection locked="0"/>
    </xf>
    <xf numFmtId="180" fontId="19" fillId="0" borderId="13" xfId="8" applyNumberFormat="1" applyFont="1" applyBorder="1" applyAlignment="1" applyProtection="1">
      <alignment horizontal="center" vertical="center"/>
      <protection locked="0"/>
    </xf>
    <xf numFmtId="180" fontId="19" fillId="0" borderId="14" xfId="8" applyNumberFormat="1" applyFont="1" applyBorder="1" applyAlignment="1" applyProtection="1">
      <alignment horizontal="center" vertical="center"/>
      <protection locked="0"/>
    </xf>
    <xf numFmtId="0" fontId="15" fillId="0" borderId="4" xfId="8" applyFont="1" applyBorder="1" applyAlignment="1" applyProtection="1">
      <alignment horizontal="center" vertical="center" wrapText="1" shrinkToFit="1"/>
      <protection locked="0"/>
    </xf>
    <xf numFmtId="0" fontId="13" fillId="0" borderId="70" xfId="8" applyFont="1" applyBorder="1" applyAlignment="1">
      <alignment horizontal="center" vertical="center" wrapText="1" shrinkToFit="1"/>
    </xf>
    <xf numFmtId="0" fontId="13" fillId="0" borderId="69" xfId="8" applyFont="1" applyBorder="1" applyAlignment="1">
      <alignment horizontal="center" vertical="center" wrapText="1" shrinkToFit="1"/>
    </xf>
    <xf numFmtId="0" fontId="13" fillId="0" borderId="15" xfId="8" applyFont="1" applyBorder="1" applyAlignment="1">
      <alignment horizontal="center" vertical="center" wrapText="1" shrinkToFit="1"/>
    </xf>
    <xf numFmtId="0" fontId="13" fillId="0" borderId="13" xfId="8" applyFont="1" applyBorder="1" applyAlignment="1">
      <alignment horizontal="center" vertical="center" wrapText="1" shrinkToFit="1"/>
    </xf>
    <xf numFmtId="0" fontId="15" fillId="0" borderId="70" xfId="8" applyFont="1" applyBorder="1" applyAlignment="1">
      <alignment horizontal="center" vertical="center" wrapText="1"/>
    </xf>
    <xf numFmtId="0" fontId="15" fillId="0" borderId="69"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70" xfId="8" applyFont="1" applyBorder="1" applyAlignment="1">
      <alignment horizontal="center" vertical="center"/>
    </xf>
    <xf numFmtId="0" fontId="19" fillId="0" borderId="68" xfId="8" applyFont="1" applyBorder="1" applyAlignment="1">
      <alignment horizontal="center" vertical="center"/>
    </xf>
    <xf numFmtId="0" fontId="19" fillId="0" borderId="15" xfId="8" applyFont="1" applyBorder="1" applyAlignment="1">
      <alignment horizontal="center" vertical="center"/>
    </xf>
    <xf numFmtId="0" fontId="19" fillId="0" borderId="14" xfId="8" applyFont="1" applyBorder="1" applyAlignment="1">
      <alignment horizontal="center" vertical="center"/>
    </xf>
    <xf numFmtId="0" fontId="13" fillId="0" borderId="78" xfId="8" applyFont="1" applyBorder="1" applyAlignment="1" applyProtection="1">
      <alignment horizontal="center" vertical="center"/>
      <protection locked="0"/>
    </xf>
    <xf numFmtId="0" fontId="13" fillId="0" borderId="78" xfId="8" applyFont="1" applyBorder="1" applyAlignment="1" applyProtection="1">
      <alignment horizontal="center" vertical="center" shrinkToFit="1"/>
      <protection locked="0"/>
    </xf>
    <xf numFmtId="0" fontId="13" fillId="0" borderId="66" xfId="8" applyFont="1" applyBorder="1" applyAlignment="1" applyProtection="1">
      <alignment horizontal="center" vertical="center" shrinkToFit="1"/>
      <protection locked="0"/>
    </xf>
    <xf numFmtId="0" fontId="13" fillId="0" borderId="76" xfId="8" applyFont="1" applyBorder="1" applyAlignment="1" applyProtection="1">
      <alignment horizontal="center" vertical="center" shrinkToFit="1"/>
      <protection locked="0"/>
    </xf>
    <xf numFmtId="179" fontId="13" fillId="0" borderId="56" xfId="8" applyNumberFormat="1" applyFont="1" applyBorder="1" applyAlignment="1" applyProtection="1">
      <alignment horizontal="center" vertical="center"/>
      <protection locked="0"/>
    </xf>
    <xf numFmtId="179" fontId="13" fillId="0" borderId="14" xfId="8" applyNumberFormat="1" applyFont="1" applyBorder="1" applyAlignment="1" applyProtection="1">
      <alignment horizontal="center" vertical="center"/>
      <protection locked="0"/>
    </xf>
    <xf numFmtId="178" fontId="13" fillId="10" borderId="66" xfId="8" applyNumberFormat="1" applyFont="1" applyFill="1" applyBorder="1" applyAlignment="1">
      <alignment horizontal="right" vertical="center" indent="1"/>
    </xf>
    <xf numFmtId="0" fontId="10" fillId="10" borderId="76" xfId="8" applyFill="1" applyBorder="1" applyAlignment="1">
      <alignment horizontal="right" indent="1"/>
    </xf>
    <xf numFmtId="0" fontId="10" fillId="10" borderId="13" xfId="8" applyFill="1" applyBorder="1" applyAlignment="1">
      <alignment horizontal="right" indent="1"/>
    </xf>
    <xf numFmtId="0" fontId="10" fillId="10" borderId="5" xfId="8" applyFill="1" applyBorder="1" applyAlignment="1">
      <alignment horizontal="right" indent="1"/>
    </xf>
    <xf numFmtId="0" fontId="13" fillId="10" borderId="0" xfId="8" applyFont="1" applyFill="1" applyAlignment="1">
      <alignment horizontal="center" vertical="center" wrapText="1"/>
    </xf>
    <xf numFmtId="0" fontId="13" fillId="10" borderId="66" xfId="8" applyFont="1" applyFill="1" applyBorder="1"/>
    <xf numFmtId="0" fontId="13" fillId="10" borderId="6" xfId="8" applyFont="1" applyFill="1" applyBorder="1"/>
    <xf numFmtId="0" fontId="13" fillId="10" borderId="13" xfId="8" applyFont="1" applyFill="1" applyBorder="1"/>
    <xf numFmtId="0" fontId="13" fillId="0" borderId="16" xfId="8" applyFont="1" applyBorder="1" applyAlignment="1" applyProtection="1">
      <alignment horizontal="center" vertical="center"/>
      <protection locked="0"/>
    </xf>
    <xf numFmtId="0" fontId="13" fillId="0" borderId="10" xfId="8" applyFont="1" applyBorder="1" applyAlignment="1">
      <alignment horizontal="center" vertical="center" shrinkToFit="1"/>
    </xf>
    <xf numFmtId="0" fontId="13" fillId="0" borderId="1" xfId="8" applyFont="1" applyBorder="1" applyAlignment="1">
      <alignment horizontal="center" vertical="center" shrinkToFit="1"/>
    </xf>
    <xf numFmtId="0" fontId="13" fillId="0" borderId="17" xfId="8" applyFont="1" applyBorder="1" applyAlignment="1">
      <alignment horizontal="center" vertical="center" shrinkToFit="1"/>
    </xf>
    <xf numFmtId="0" fontId="13" fillId="0" borderId="3" xfId="8" applyFont="1" applyBorder="1" applyAlignment="1" applyProtection="1">
      <alignment horizontal="center" vertical="center" wrapText="1" shrinkToFit="1"/>
      <protection locked="0"/>
    </xf>
    <xf numFmtId="0" fontId="13" fillId="0" borderId="16" xfId="8" applyFont="1" applyBorder="1" applyAlignment="1" applyProtection="1">
      <alignment horizontal="center" vertical="center" wrapText="1" shrinkToFit="1"/>
      <protection locked="0"/>
    </xf>
    <xf numFmtId="0" fontId="13" fillId="0" borderId="7" xfId="8" applyFont="1" applyBorder="1" applyAlignment="1" applyProtection="1">
      <alignment horizontal="center" vertical="center" wrapText="1" shrinkToFit="1"/>
      <protection locked="0"/>
    </xf>
    <xf numFmtId="0" fontId="13" fillId="0" borderId="1" xfId="8" applyFont="1" applyBorder="1" applyAlignment="1" applyProtection="1">
      <alignment horizontal="center" vertical="center" wrapText="1" shrinkToFit="1"/>
      <protection locked="0"/>
    </xf>
    <xf numFmtId="0" fontId="13" fillId="0" borderId="18" xfId="8" applyFont="1" applyBorder="1" applyAlignment="1" applyProtection="1">
      <alignment horizontal="center" vertical="center" wrapText="1" shrinkToFit="1"/>
      <protection locked="0"/>
    </xf>
    <xf numFmtId="0" fontId="13" fillId="0" borderId="4" xfId="8" applyFont="1" applyBorder="1" applyAlignment="1" applyProtection="1">
      <alignment horizontal="center" vertical="center" wrapText="1"/>
      <protection locked="0"/>
    </xf>
    <xf numFmtId="180" fontId="13" fillId="0" borderId="4" xfId="8" applyNumberFormat="1" applyFont="1" applyBorder="1" applyAlignment="1" applyProtection="1">
      <alignment horizontal="center" vertical="center"/>
      <protection locked="0"/>
    </xf>
    <xf numFmtId="0" fontId="13" fillId="10" borderId="70" xfId="8" applyFont="1" applyFill="1" applyBorder="1" applyAlignment="1">
      <alignment horizontal="center" vertical="center"/>
    </xf>
    <xf numFmtId="0" fontId="13" fillId="10" borderId="69" xfId="8" applyFont="1" applyFill="1" applyBorder="1" applyAlignment="1">
      <alignment horizontal="center" vertical="center"/>
    </xf>
    <xf numFmtId="0" fontId="13" fillId="10" borderId="68" xfId="8" applyFont="1" applyFill="1" applyBorder="1" applyAlignment="1">
      <alignment horizontal="center" vertical="center"/>
    </xf>
    <xf numFmtId="0" fontId="13" fillId="10" borderId="15" xfId="8" applyFont="1" applyFill="1" applyBorder="1" applyAlignment="1">
      <alignment horizontal="center" vertical="center"/>
    </xf>
    <xf numFmtId="0" fontId="13" fillId="10" borderId="13" xfId="8" applyFont="1" applyFill="1" applyBorder="1" applyAlignment="1">
      <alignment horizontal="center" vertical="center"/>
    </xf>
    <xf numFmtId="0" fontId="13" fillId="10" borderId="14" xfId="8" applyFont="1" applyFill="1" applyBorder="1" applyAlignment="1">
      <alignment horizontal="center" vertical="center"/>
    </xf>
    <xf numFmtId="178" fontId="13" fillId="10" borderId="70" xfId="8" applyNumberFormat="1" applyFont="1" applyFill="1" applyBorder="1" applyAlignment="1">
      <alignment horizontal="center" vertical="center"/>
    </xf>
    <xf numFmtId="178" fontId="13" fillId="10" borderId="15" xfId="8" applyNumberFormat="1" applyFont="1" applyFill="1" applyBorder="1" applyAlignment="1">
      <alignment horizontal="center" vertical="center"/>
    </xf>
    <xf numFmtId="0" fontId="13" fillId="0" borderId="55" xfId="8" applyFont="1" applyBorder="1" applyAlignment="1">
      <alignment horizontal="center" vertical="center" shrinkToFit="1"/>
    </xf>
    <xf numFmtId="0" fontId="13" fillId="0" borderId="66" xfId="8" applyFont="1" applyBorder="1" applyAlignment="1">
      <alignment horizontal="center" vertical="center" shrinkToFit="1"/>
    </xf>
    <xf numFmtId="0" fontId="13" fillId="0" borderId="55" xfId="8" applyFont="1" applyBorder="1" applyAlignment="1">
      <alignment horizontal="center" vertical="center" wrapText="1" shrinkToFit="1"/>
    </xf>
    <xf numFmtId="0" fontId="13" fillId="0" borderId="66" xfId="8" applyFont="1" applyBorder="1" applyAlignment="1">
      <alignment horizontal="center" vertical="center" wrapText="1" shrinkToFit="1"/>
    </xf>
    <xf numFmtId="0" fontId="13" fillId="0" borderId="76" xfId="8" applyFont="1" applyBorder="1" applyAlignment="1">
      <alignment horizontal="center" vertical="center" wrapText="1" shrinkToFit="1"/>
    </xf>
    <xf numFmtId="0" fontId="13" fillId="0" borderId="5" xfId="8" applyFont="1" applyBorder="1" applyAlignment="1">
      <alignment horizontal="center" vertical="center" wrapText="1" shrinkToFit="1"/>
    </xf>
    <xf numFmtId="0" fontId="13" fillId="0" borderId="8" xfId="8" applyFont="1" applyBorder="1" applyAlignment="1" applyProtection="1">
      <alignment horizontal="center" vertical="center"/>
      <protection locked="0"/>
    </xf>
    <xf numFmtId="0" fontId="13" fillId="0" borderId="78" xfId="8" applyFont="1" applyBorder="1" applyAlignment="1" applyProtection="1">
      <alignment horizontal="center" vertical="center" wrapText="1" shrinkToFit="1"/>
      <protection locked="0"/>
    </xf>
    <xf numFmtId="0" fontId="13" fillId="0" borderId="66" xfId="8" applyFont="1" applyBorder="1" applyAlignment="1" applyProtection="1">
      <alignment horizontal="center" vertical="center" wrapText="1" shrinkToFit="1"/>
      <protection locked="0"/>
    </xf>
    <xf numFmtId="0" fontId="13" fillId="0" borderId="56" xfId="8" applyFont="1" applyBorder="1" applyAlignment="1" applyProtection="1">
      <alignment horizontal="center" vertical="center" wrapText="1" shrinkToFit="1"/>
      <protection locked="0"/>
    </xf>
    <xf numFmtId="0" fontId="13" fillId="0" borderId="6" xfId="8" applyFont="1" applyBorder="1" applyAlignment="1" applyProtection="1">
      <alignment horizontal="center" vertical="center" wrapText="1" shrinkToFit="1"/>
      <protection locked="0"/>
    </xf>
    <xf numFmtId="0" fontId="13" fillId="0" borderId="14" xfId="8" applyFont="1" applyBorder="1" applyAlignment="1" applyProtection="1">
      <alignment horizontal="center" vertical="center" wrapText="1" shrinkToFit="1"/>
      <protection locked="0"/>
    </xf>
    <xf numFmtId="0" fontId="13" fillId="0" borderId="71" xfId="8" applyFont="1" applyBorder="1" applyAlignment="1" applyProtection="1">
      <alignment horizontal="center" vertical="center"/>
      <protection locked="0"/>
    </xf>
    <xf numFmtId="182" fontId="13" fillId="10" borderId="69" xfId="8" applyNumberFormat="1" applyFont="1" applyFill="1" applyBorder="1" applyAlignment="1">
      <alignment horizontal="center" vertical="center"/>
    </xf>
    <xf numFmtId="0" fontId="13" fillId="0" borderId="70" xfId="8" applyFont="1" applyBorder="1" applyAlignment="1" applyProtection="1">
      <alignment horizontal="center" vertical="center"/>
      <protection locked="0"/>
    </xf>
    <xf numFmtId="0" fontId="13" fillId="0" borderId="10" xfId="8" applyFont="1" applyBorder="1" applyAlignment="1" applyProtection="1">
      <alignment horizontal="center" vertical="center"/>
      <protection locked="0"/>
    </xf>
    <xf numFmtId="0" fontId="13" fillId="0" borderId="18" xfId="8" applyFont="1" applyBorder="1" applyAlignment="1" applyProtection="1">
      <alignment horizontal="center" vertical="center"/>
      <protection locked="0"/>
    </xf>
    <xf numFmtId="182" fontId="13" fillId="10" borderId="70" xfId="8" applyNumberFormat="1" applyFont="1" applyFill="1" applyBorder="1" applyAlignment="1">
      <alignment horizontal="center" vertical="center"/>
    </xf>
    <xf numFmtId="182" fontId="10" fillId="10" borderId="69" xfId="8" applyNumberFormat="1" applyFill="1" applyBorder="1"/>
    <xf numFmtId="182" fontId="10" fillId="10" borderId="71" xfId="8" applyNumberFormat="1" applyFill="1" applyBorder="1"/>
    <xf numFmtId="182" fontId="10" fillId="10" borderId="10" xfId="8" applyNumberFormat="1" applyFill="1" applyBorder="1"/>
    <xf numFmtId="182" fontId="10" fillId="10" borderId="1" xfId="8" applyNumberFormat="1" applyFill="1" applyBorder="1"/>
    <xf numFmtId="182" fontId="10" fillId="10" borderId="17" xfId="8" applyNumberFormat="1" applyFill="1" applyBorder="1"/>
    <xf numFmtId="0" fontId="13" fillId="0" borderId="33" xfId="8" applyFont="1" applyBorder="1" applyAlignment="1" applyProtection="1">
      <alignment horizontal="center" vertical="center"/>
      <protection locked="0"/>
    </xf>
    <xf numFmtId="0" fontId="13" fillId="0" borderId="77" xfId="8" applyFont="1" applyBorder="1" applyAlignment="1" applyProtection="1">
      <alignment horizontal="center" vertical="center"/>
      <protection locked="0"/>
    </xf>
    <xf numFmtId="0" fontId="13" fillId="0" borderId="74" xfId="8" applyFont="1" applyBorder="1" applyAlignment="1" applyProtection="1">
      <alignment horizontal="center" vertical="center"/>
      <protection locked="0"/>
    </xf>
    <xf numFmtId="0" fontId="13" fillId="0" borderId="31" xfId="8" applyFont="1" applyBorder="1" applyAlignment="1" applyProtection="1">
      <alignment horizontal="center" vertical="center"/>
      <protection locked="0"/>
    </xf>
    <xf numFmtId="178" fontId="13" fillId="0" borderId="34" xfId="8" applyNumberFormat="1" applyFont="1" applyBorder="1" applyAlignment="1" applyProtection="1">
      <alignment horizontal="center" vertical="center"/>
      <protection locked="0"/>
    </xf>
    <xf numFmtId="178" fontId="13" fillId="0" borderId="60" xfId="8" applyNumberFormat="1" applyFont="1" applyBorder="1" applyAlignment="1" applyProtection="1">
      <alignment horizontal="center" vertical="center"/>
      <protection locked="0"/>
    </xf>
    <xf numFmtId="0" fontId="13" fillId="10" borderId="9" xfId="8" applyFont="1" applyFill="1" applyBorder="1" applyAlignment="1">
      <alignment horizontal="center" vertical="center" wrapText="1"/>
    </xf>
    <xf numFmtId="0" fontId="13" fillId="10" borderId="10" xfId="8" applyFont="1" applyFill="1" applyBorder="1" applyAlignment="1">
      <alignment horizontal="center" vertical="center" wrapText="1"/>
    </xf>
    <xf numFmtId="0" fontId="19" fillId="10" borderId="69" xfId="8" applyFont="1" applyFill="1" applyBorder="1" applyAlignment="1">
      <alignment horizontal="center" vertical="center" wrapText="1"/>
    </xf>
    <xf numFmtId="0" fontId="19" fillId="10" borderId="1" xfId="8" applyFont="1" applyFill="1" applyBorder="1" applyAlignment="1">
      <alignment horizontal="center" vertical="center" wrapText="1"/>
    </xf>
    <xf numFmtId="180" fontId="13" fillId="0" borderId="13" xfId="8" applyNumberFormat="1" applyFont="1" applyBorder="1" applyAlignment="1" applyProtection="1">
      <alignment horizontal="center" vertical="center"/>
      <protection locked="0"/>
    </xf>
    <xf numFmtId="180" fontId="13" fillId="0" borderId="29" xfId="8" applyNumberFormat="1" applyFont="1" applyBorder="1" applyAlignment="1" applyProtection="1">
      <alignment horizontal="center" vertical="center"/>
      <protection locked="0"/>
    </xf>
    <xf numFmtId="0" fontId="13" fillId="10" borderId="0" xfId="8" applyFont="1" applyFill="1" applyAlignment="1">
      <alignment horizontal="center" vertical="center"/>
    </xf>
    <xf numFmtId="0" fontId="13" fillId="10" borderId="1" xfId="8" applyFont="1" applyFill="1" applyBorder="1" applyAlignment="1">
      <alignment horizontal="center" vertical="center"/>
    </xf>
    <xf numFmtId="180" fontId="13" fillId="0" borderId="14" xfId="8" applyNumberFormat="1" applyFont="1" applyBorder="1" applyAlignment="1" applyProtection="1">
      <alignment horizontal="center" vertical="center"/>
      <protection locked="0"/>
    </xf>
    <xf numFmtId="180" fontId="13" fillId="0" borderId="62" xfId="8" applyNumberFormat="1" applyFont="1" applyBorder="1" applyAlignment="1" applyProtection="1">
      <alignment horizontal="center" vertical="center"/>
      <protection locked="0"/>
    </xf>
    <xf numFmtId="178" fontId="13" fillId="10" borderId="0" xfId="8" applyNumberFormat="1" applyFont="1" applyFill="1" applyAlignment="1">
      <alignment horizontal="right" vertical="center" indent="1"/>
    </xf>
    <xf numFmtId="0" fontId="10" fillId="10" borderId="8" xfId="8" applyFill="1" applyBorder="1" applyAlignment="1">
      <alignment horizontal="right" indent="1"/>
    </xf>
    <xf numFmtId="0" fontId="10" fillId="10" borderId="1" xfId="8" applyFill="1" applyBorder="1" applyAlignment="1">
      <alignment horizontal="right" indent="1"/>
    </xf>
    <xf numFmtId="0" fontId="10" fillId="10" borderId="17" xfId="8" applyFill="1" applyBorder="1" applyAlignment="1">
      <alignment horizontal="right" indent="1"/>
    </xf>
    <xf numFmtId="182" fontId="13" fillId="0" borderId="0" xfId="8" applyNumberFormat="1" applyFont="1" applyAlignment="1">
      <alignment horizontal="center" vertical="center"/>
    </xf>
    <xf numFmtId="182" fontId="13" fillId="0" borderId="8" xfId="8" applyNumberFormat="1" applyFont="1" applyBorder="1" applyAlignment="1">
      <alignment horizontal="center" vertical="center"/>
    </xf>
    <xf numFmtId="182" fontId="13" fillId="0" borderId="1" xfId="8" applyNumberFormat="1" applyFont="1" applyBorder="1" applyAlignment="1">
      <alignment horizontal="center" vertical="center"/>
    </xf>
    <xf numFmtId="182" fontId="13" fillId="0" borderId="17" xfId="8" applyNumberFormat="1" applyFont="1" applyBorder="1" applyAlignment="1">
      <alignment horizontal="center" vertical="center"/>
    </xf>
    <xf numFmtId="0" fontId="13" fillId="10" borderId="66" xfId="8" applyFont="1" applyFill="1" applyBorder="1" applyAlignment="1">
      <alignment horizontal="center" vertical="center"/>
    </xf>
    <xf numFmtId="0" fontId="13" fillId="0" borderId="5" xfId="8" applyFont="1" applyBorder="1" applyAlignment="1" applyProtection="1">
      <alignment horizontal="center" vertical="center"/>
      <protection locked="0"/>
    </xf>
    <xf numFmtId="0" fontId="13" fillId="0" borderId="78" xfId="8" applyFont="1" applyBorder="1" applyAlignment="1">
      <alignment horizontal="left" vertical="center" wrapText="1" indent="1"/>
    </xf>
    <xf numFmtId="0" fontId="13" fillId="0" borderId="66" xfId="8" applyFont="1" applyBorder="1" applyAlignment="1">
      <alignment horizontal="left" vertical="center" wrapText="1" indent="1"/>
    </xf>
    <xf numFmtId="0" fontId="13" fillId="0" borderId="76" xfId="8" applyFont="1" applyBorder="1" applyAlignment="1">
      <alignment horizontal="left" vertical="center" wrapText="1" indent="1"/>
    </xf>
    <xf numFmtId="0" fontId="13" fillId="0" borderId="3" xfId="8" applyFont="1" applyBorder="1" applyAlignment="1">
      <alignment horizontal="left" vertical="center" wrapText="1" indent="1"/>
    </xf>
    <xf numFmtId="0" fontId="13" fillId="0" borderId="0" xfId="8" applyFont="1" applyAlignment="1">
      <alignment horizontal="left" vertical="center" wrapText="1" indent="1"/>
    </xf>
    <xf numFmtId="0" fontId="13" fillId="0" borderId="8" xfId="8" applyFont="1" applyBorder="1" applyAlignment="1">
      <alignment horizontal="left" vertical="center" wrapText="1" indent="1"/>
    </xf>
    <xf numFmtId="0" fontId="13" fillId="0" borderId="8" xfId="8" applyFont="1" applyBorder="1" applyProtection="1">
      <protection locked="0"/>
    </xf>
    <xf numFmtId="0" fontId="13" fillId="0" borderId="67" xfId="8" applyFont="1" applyBorder="1" applyAlignment="1" applyProtection="1">
      <alignment horizontal="center" vertical="center" wrapText="1"/>
      <protection locked="0"/>
    </xf>
    <xf numFmtId="38" fontId="13" fillId="0" borderId="69" xfId="8" applyNumberFormat="1" applyFont="1" applyBorder="1" applyAlignment="1">
      <alignment horizontal="left" vertical="center" indent="1"/>
    </xf>
    <xf numFmtId="0" fontId="13" fillId="0" borderId="69" xfId="8" applyFont="1" applyBorder="1" applyAlignment="1">
      <alignment horizontal="left" vertical="center" indent="1"/>
    </xf>
    <xf numFmtId="0" fontId="13" fillId="0" borderId="71" xfId="8" applyFont="1" applyBorder="1" applyAlignment="1">
      <alignment horizontal="left" vertical="center" indent="1"/>
    </xf>
    <xf numFmtId="0" fontId="13" fillId="0" borderId="0" xfId="8" applyFont="1" applyAlignment="1">
      <alignment horizontal="left" vertical="center" indent="1"/>
    </xf>
    <xf numFmtId="0" fontId="13" fillId="0" borderId="8" xfId="8" applyFont="1" applyBorder="1" applyAlignment="1">
      <alignment horizontal="left" vertical="center" indent="1"/>
    </xf>
    <xf numFmtId="0" fontId="13" fillId="10" borderId="69" xfId="8" applyFont="1" applyFill="1" applyBorder="1" applyAlignment="1">
      <alignment vertical="center" wrapText="1"/>
    </xf>
    <xf numFmtId="0" fontId="13" fillId="10" borderId="71" xfId="8" applyFont="1" applyFill="1" applyBorder="1" applyAlignment="1">
      <alignment vertical="center" wrapText="1"/>
    </xf>
    <xf numFmtId="0" fontId="13" fillId="10" borderId="0" xfId="8" applyFont="1" applyFill="1" applyAlignment="1">
      <alignment vertical="center" wrapText="1"/>
    </xf>
    <xf numFmtId="0" fontId="13" fillId="10" borderId="8" xfId="8" applyFont="1" applyFill="1" applyBorder="1" applyAlignment="1">
      <alignment vertical="center" wrapText="1"/>
    </xf>
    <xf numFmtId="0" fontId="16" fillId="0" borderId="67" xfId="8" applyFont="1" applyBorder="1" applyAlignment="1">
      <alignment horizontal="center" vertical="center" wrapText="1"/>
    </xf>
    <xf numFmtId="0" fontId="16" fillId="0" borderId="69" xfId="8" applyFont="1" applyBorder="1" applyAlignment="1">
      <alignment horizontal="center" vertical="center" wrapText="1"/>
    </xf>
    <xf numFmtId="0" fontId="16" fillId="0" borderId="7" xfId="8" applyFont="1" applyBorder="1" applyAlignment="1">
      <alignment horizontal="center" vertical="center" wrapText="1"/>
    </xf>
    <xf numFmtId="0" fontId="16" fillId="0" borderId="1" xfId="8" applyFont="1" applyBorder="1" applyAlignment="1">
      <alignment horizontal="center" vertical="center" wrapText="1"/>
    </xf>
    <xf numFmtId="0" fontId="19" fillId="0" borderId="16" xfId="8" applyFont="1" applyBorder="1" applyAlignment="1" applyProtection="1">
      <alignment vertical="center"/>
      <protection locked="0"/>
    </xf>
    <xf numFmtId="0" fontId="19" fillId="0" borderId="18" xfId="8" applyFont="1" applyBorder="1" applyAlignment="1" applyProtection="1">
      <alignment vertical="center"/>
      <protection locked="0"/>
    </xf>
    <xf numFmtId="179" fontId="19" fillId="0" borderId="70" xfId="8" applyNumberFormat="1" applyFont="1" applyBorder="1" applyAlignment="1">
      <alignment horizontal="center" vertical="center" wrapText="1"/>
    </xf>
    <xf numFmtId="179" fontId="19" fillId="0" borderId="10" xfId="8" applyNumberFormat="1" applyFont="1" applyBorder="1" applyAlignment="1">
      <alignment horizontal="center" vertical="center" wrapText="1"/>
    </xf>
    <xf numFmtId="0" fontId="13" fillId="0" borderId="69" xfId="8" applyFont="1" applyBorder="1" applyAlignment="1">
      <alignment horizontal="center" vertical="center" wrapText="1"/>
    </xf>
    <xf numFmtId="0" fontId="13" fillId="0" borderId="1" xfId="8" applyFont="1" applyBorder="1" applyAlignment="1">
      <alignment horizontal="center" vertical="center" wrapText="1"/>
    </xf>
    <xf numFmtId="0" fontId="13" fillId="0" borderId="0" xfId="8" applyFont="1" applyAlignment="1">
      <alignment horizontal="center" vertical="center"/>
    </xf>
    <xf numFmtId="0" fontId="13" fillId="0" borderId="1" xfId="8" applyFont="1" applyBorder="1" applyAlignment="1">
      <alignment horizontal="center" vertical="center"/>
    </xf>
    <xf numFmtId="0" fontId="13" fillId="10" borderId="55" xfId="8" applyFont="1" applyFill="1" applyBorder="1" applyAlignment="1">
      <alignment horizontal="center" vertical="center" wrapText="1"/>
    </xf>
    <xf numFmtId="0" fontId="13" fillId="10" borderId="15" xfId="8" applyFont="1" applyFill="1" applyBorder="1" applyAlignment="1">
      <alignment horizontal="center" vertical="center" wrapText="1"/>
    </xf>
    <xf numFmtId="0" fontId="13" fillId="10" borderId="66" xfId="8" applyFont="1" applyFill="1" applyBorder="1" applyAlignment="1">
      <alignment horizontal="center" vertical="center" wrapText="1"/>
    </xf>
    <xf numFmtId="0" fontId="13" fillId="10" borderId="13" xfId="8" applyFont="1" applyFill="1" applyBorder="1" applyAlignment="1">
      <alignment horizontal="center" vertical="center" wrapText="1"/>
    </xf>
    <xf numFmtId="179" fontId="13" fillId="0" borderId="66" xfId="8" applyNumberFormat="1" applyFont="1" applyBorder="1" applyAlignment="1" applyProtection="1">
      <alignment horizontal="center" vertical="center"/>
      <protection locked="0"/>
    </xf>
    <xf numFmtId="179" fontId="13" fillId="0" borderId="13" xfId="8" applyNumberFormat="1" applyFont="1" applyBorder="1" applyAlignment="1" applyProtection="1">
      <alignment horizontal="center" vertical="center"/>
      <protection locked="0"/>
    </xf>
    <xf numFmtId="0" fontId="19" fillId="0" borderId="73" xfId="8" applyFont="1" applyBorder="1" applyAlignment="1" applyProtection="1">
      <alignment horizontal="center" vertical="center"/>
      <protection locked="0"/>
    </xf>
    <xf numFmtId="0" fontId="19" fillId="0" borderId="77" xfId="8" applyFont="1" applyBorder="1" applyAlignment="1" applyProtection="1">
      <alignment horizontal="center" vertical="center"/>
      <protection locked="0"/>
    </xf>
    <xf numFmtId="0" fontId="19" fillId="0" borderId="40" xfId="8" applyFont="1" applyBorder="1" applyAlignment="1" applyProtection="1">
      <alignment horizontal="center" vertical="center"/>
      <protection locked="0"/>
    </xf>
    <xf numFmtId="0" fontId="13" fillId="0" borderId="40" xfId="8" applyFont="1" applyBorder="1" applyAlignment="1" applyProtection="1">
      <alignment horizontal="center" vertical="center"/>
      <protection locked="0"/>
    </xf>
    <xf numFmtId="0" fontId="13" fillId="0" borderId="6" xfId="8" applyFont="1" applyBorder="1" applyAlignment="1">
      <alignment horizontal="left" vertical="center" indent="1"/>
    </xf>
    <xf numFmtId="0" fontId="13" fillId="0" borderId="13" xfId="8" applyFont="1" applyBorder="1" applyAlignment="1">
      <alignment horizontal="left" vertical="center" indent="1"/>
    </xf>
    <xf numFmtId="0" fontId="13" fillId="0" borderId="5" xfId="8" applyFont="1" applyBorder="1" applyAlignment="1">
      <alignment horizontal="left" vertical="center" indent="1"/>
    </xf>
    <xf numFmtId="182" fontId="13" fillId="10" borderId="1" xfId="8" applyNumberFormat="1" applyFont="1" applyFill="1" applyBorder="1" applyAlignment="1">
      <alignment horizontal="center" vertical="center"/>
    </xf>
    <xf numFmtId="0" fontId="13" fillId="0" borderId="55" xfId="8" applyFont="1" applyBorder="1" applyAlignment="1" applyProtection="1">
      <alignment horizontal="center" vertical="center"/>
      <protection locked="0"/>
    </xf>
    <xf numFmtId="0" fontId="13" fillId="0" borderId="9" xfId="8" applyFont="1" applyBorder="1" applyAlignment="1" applyProtection="1">
      <alignment horizontal="center" vertical="center"/>
      <protection locked="0"/>
    </xf>
    <xf numFmtId="0" fontId="13" fillId="0" borderId="15" xfId="8" applyFont="1" applyBorder="1" applyAlignment="1" applyProtection="1">
      <alignment horizontal="center" vertical="center"/>
      <protection locked="0"/>
    </xf>
    <xf numFmtId="0" fontId="13" fillId="10" borderId="66" xfId="8" applyFont="1" applyFill="1" applyBorder="1" applyAlignment="1">
      <alignment horizontal="center" vertical="center" shrinkToFit="1"/>
    </xf>
    <xf numFmtId="0" fontId="13" fillId="10" borderId="76" xfId="8" applyFont="1" applyFill="1" applyBorder="1" applyAlignment="1">
      <alignment horizontal="center" vertical="center" shrinkToFit="1"/>
    </xf>
    <xf numFmtId="0" fontId="13" fillId="10" borderId="0" xfId="8" applyFont="1" applyFill="1" applyAlignment="1">
      <alignment horizontal="center" vertical="center" shrinkToFit="1"/>
    </xf>
    <xf numFmtId="0" fontId="13" fillId="10" borderId="8" xfId="8" applyFont="1" applyFill="1" applyBorder="1" applyAlignment="1">
      <alignment horizontal="center" vertical="center" shrinkToFit="1"/>
    </xf>
    <xf numFmtId="0" fontId="13" fillId="10" borderId="13" xfId="8" applyFont="1" applyFill="1" applyBorder="1" applyAlignment="1">
      <alignment horizontal="center" vertical="center" shrinkToFit="1"/>
    </xf>
    <xf numFmtId="0" fontId="13" fillId="10" borderId="5" xfId="8" applyFont="1" applyFill="1" applyBorder="1" applyAlignment="1">
      <alignment horizontal="center" vertical="center" shrinkToFit="1"/>
    </xf>
    <xf numFmtId="0" fontId="16" fillId="0" borderId="78" xfId="8" applyFont="1" applyBorder="1" applyAlignment="1">
      <alignment horizontal="center" vertical="center" wrapText="1"/>
    </xf>
    <xf numFmtId="0" fontId="16" fillId="0" borderId="66" xfId="8" applyFont="1" applyBorder="1" applyAlignment="1">
      <alignment horizontal="center" vertical="center" wrapText="1"/>
    </xf>
    <xf numFmtId="0" fontId="16" fillId="0" borderId="6" xfId="8" applyFont="1" applyBorder="1" applyAlignment="1">
      <alignment horizontal="center" vertical="center" wrapText="1"/>
    </xf>
    <xf numFmtId="0" fontId="16" fillId="0" borderId="13" xfId="8" applyFont="1" applyBorder="1" applyAlignment="1">
      <alignment horizontal="center" vertical="center" wrapText="1"/>
    </xf>
    <xf numFmtId="0" fontId="19" fillId="0" borderId="56" xfId="8" applyFont="1" applyBorder="1" applyAlignment="1" applyProtection="1">
      <alignment vertical="center"/>
      <protection locked="0"/>
    </xf>
    <xf numFmtId="0" fontId="19" fillId="0" borderId="14" xfId="8" applyFont="1" applyBorder="1" applyAlignment="1" applyProtection="1">
      <alignment vertical="center"/>
      <protection locked="0"/>
    </xf>
    <xf numFmtId="179" fontId="19" fillId="0" borderId="55" xfId="8" applyNumberFormat="1" applyFont="1" applyBorder="1" applyAlignment="1">
      <alignment horizontal="center" vertical="center" wrapText="1"/>
    </xf>
    <xf numFmtId="179" fontId="19" fillId="0" borderId="9" xfId="8" applyNumberFormat="1" applyFont="1" applyBorder="1" applyAlignment="1">
      <alignment horizontal="center" vertical="center" wrapText="1"/>
    </xf>
    <xf numFmtId="0" fontId="13" fillId="0" borderId="66" xfId="8" applyFont="1" applyBorder="1" applyAlignment="1">
      <alignment horizontal="center" vertical="center" wrapText="1"/>
    </xf>
    <xf numFmtId="0" fontId="13" fillId="0" borderId="0" xfId="8" applyFont="1" applyAlignment="1">
      <alignment horizontal="center" vertical="center" wrapText="1"/>
    </xf>
    <xf numFmtId="0" fontId="13" fillId="0" borderId="76" xfId="8" applyFont="1" applyBorder="1" applyAlignment="1" applyProtection="1">
      <alignment horizontal="center" vertical="center" wrapText="1"/>
      <protection locked="0"/>
    </xf>
    <xf numFmtId="0" fontId="13" fillId="0" borderId="3" xfId="8" applyFont="1" applyBorder="1" applyAlignment="1" applyProtection="1">
      <alignment horizontal="center" vertical="center" wrapText="1"/>
      <protection locked="0"/>
    </xf>
    <xf numFmtId="0" fontId="13" fillId="0" borderId="8" xfId="8" applyFont="1" applyBorder="1" applyAlignment="1" applyProtection="1">
      <alignment horizontal="center" vertical="center" wrapText="1"/>
      <protection locked="0"/>
    </xf>
    <xf numFmtId="0" fontId="13" fillId="0" borderId="7" xfId="8" applyFont="1" applyBorder="1" applyAlignment="1" applyProtection="1">
      <alignment horizontal="center" vertical="center" wrapText="1"/>
      <protection locked="0"/>
    </xf>
    <xf numFmtId="0" fontId="13" fillId="0" borderId="17" xfId="8" applyFont="1" applyBorder="1" applyAlignment="1" applyProtection="1">
      <alignment horizontal="center" vertical="center" wrapText="1"/>
      <protection locked="0"/>
    </xf>
    <xf numFmtId="0" fontId="13" fillId="0" borderId="73" xfId="8" applyFont="1" applyBorder="1" applyAlignment="1" applyProtection="1">
      <alignment horizontal="center" vertical="center"/>
      <protection locked="0"/>
    </xf>
    <xf numFmtId="0" fontId="13" fillId="10" borderId="0" xfId="8" applyFont="1" applyFill="1" applyAlignment="1">
      <alignment horizontal="left" vertical="center"/>
    </xf>
    <xf numFmtId="0" fontId="13" fillId="10" borderId="8" xfId="8" applyFont="1" applyFill="1" applyBorder="1" applyAlignment="1">
      <alignment horizontal="left" vertical="center"/>
    </xf>
    <xf numFmtId="178" fontId="13" fillId="0" borderId="0" xfId="8" applyNumberFormat="1" applyFont="1" applyAlignment="1">
      <alignment horizontal="center" vertical="center"/>
    </xf>
    <xf numFmtId="178" fontId="13" fillId="0" borderId="8" xfId="8" applyNumberFormat="1" applyFont="1" applyBorder="1" applyAlignment="1">
      <alignment horizontal="center" vertical="center"/>
    </xf>
    <xf numFmtId="178" fontId="13" fillId="0" borderId="13" xfId="8" applyNumberFormat="1" applyFont="1" applyBorder="1" applyAlignment="1">
      <alignment horizontal="center" vertical="center"/>
    </xf>
    <xf numFmtId="178" fontId="13" fillId="0" borderId="5" xfId="8" applyNumberFormat="1" applyFont="1" applyBorder="1" applyAlignment="1">
      <alignment horizontal="center" vertical="center"/>
    </xf>
    <xf numFmtId="0" fontId="13" fillId="10" borderId="69" xfId="8" applyFont="1" applyFill="1" applyBorder="1" applyAlignment="1">
      <alignment horizontal="left" vertical="center"/>
    </xf>
    <xf numFmtId="178" fontId="13" fillId="0" borderId="1" xfId="8" applyNumberFormat="1" applyFont="1" applyBorder="1" applyAlignment="1">
      <alignment horizontal="center" vertical="center"/>
    </xf>
    <xf numFmtId="178" fontId="13" fillId="0" borderId="17" xfId="8" applyNumberFormat="1" applyFont="1" applyBorder="1" applyAlignment="1">
      <alignment horizontal="center" vertical="center"/>
    </xf>
    <xf numFmtId="0" fontId="16" fillId="0" borderId="6" xfId="8" applyFont="1" applyBorder="1" applyAlignment="1" applyProtection="1">
      <alignment horizontal="center" vertical="center"/>
      <protection locked="0"/>
    </xf>
    <xf numFmtId="0" fontId="16" fillId="0" borderId="5" xfId="8" applyFont="1" applyBorder="1" applyAlignment="1" applyProtection="1">
      <alignment horizontal="center" vertical="center"/>
      <protection locked="0"/>
    </xf>
    <xf numFmtId="0" fontId="13" fillId="0" borderId="13" xfId="8" applyFont="1" applyBorder="1" applyAlignment="1" applyProtection="1">
      <alignment horizontal="right" vertical="center"/>
      <protection locked="0"/>
    </xf>
    <xf numFmtId="0" fontId="13" fillId="0" borderId="13" xfId="8" applyFont="1" applyBorder="1" applyAlignment="1">
      <alignment horizontal="left" vertical="center"/>
    </xf>
    <xf numFmtId="177" fontId="13" fillId="0" borderId="13" xfId="8" applyNumberFormat="1" applyFont="1" applyBorder="1" applyAlignment="1">
      <alignment horizontal="left" vertical="center"/>
    </xf>
    <xf numFmtId="182" fontId="13" fillId="10" borderId="0" xfId="8" applyNumberFormat="1" applyFont="1" applyFill="1" applyAlignment="1">
      <alignment horizontal="right"/>
    </xf>
    <xf numFmtId="0" fontId="16" fillId="0" borderId="63" xfId="8" applyFont="1" applyBorder="1" applyAlignment="1" applyProtection="1">
      <alignment horizontal="center" vertical="center"/>
      <protection locked="0"/>
    </xf>
    <xf numFmtId="0" fontId="16" fillId="0" borderId="65" xfId="8" applyFont="1" applyBorder="1" applyAlignment="1" applyProtection="1">
      <alignment horizontal="center" vertical="center"/>
      <protection locked="0"/>
    </xf>
    <xf numFmtId="0" fontId="16" fillId="0" borderId="64" xfId="8" applyFont="1" applyBorder="1" applyAlignment="1" applyProtection="1">
      <alignment horizontal="center" vertical="center"/>
      <protection locked="0"/>
    </xf>
    <xf numFmtId="0" fontId="51" fillId="0" borderId="0" xfId="8" applyFont="1" applyAlignment="1" applyProtection="1">
      <alignment horizontal="left" vertical="center"/>
      <protection locked="0"/>
    </xf>
    <xf numFmtId="183" fontId="13" fillId="10" borderId="6" xfId="8" applyNumberFormat="1" applyFont="1" applyFill="1" applyBorder="1" applyAlignment="1">
      <alignment horizontal="center" vertical="center"/>
    </xf>
    <xf numFmtId="183" fontId="13" fillId="10" borderId="13" xfId="8" applyNumberFormat="1" applyFont="1" applyFill="1" applyBorder="1" applyAlignment="1">
      <alignment horizontal="center" vertical="center"/>
    </xf>
    <xf numFmtId="0" fontId="13" fillId="0" borderId="65" xfId="8" applyFont="1" applyBorder="1" applyAlignment="1">
      <alignment horizontal="left" vertical="center" shrinkToFit="1"/>
    </xf>
    <xf numFmtId="177" fontId="13" fillId="0" borderId="65" xfId="8" applyNumberFormat="1" applyFont="1" applyBorder="1" applyAlignment="1">
      <alignment horizontal="left" vertical="center"/>
    </xf>
    <xf numFmtId="0" fontId="13" fillId="10" borderId="78" xfId="8" applyFont="1" applyFill="1" applyBorder="1" applyAlignment="1">
      <alignment horizontal="center"/>
    </xf>
    <xf numFmtId="0" fontId="13" fillId="10" borderId="66" xfId="8" applyFont="1" applyFill="1" applyBorder="1" applyAlignment="1">
      <alignment horizontal="center"/>
    </xf>
    <xf numFmtId="0" fontId="13" fillId="10" borderId="3" xfId="8" applyFont="1" applyFill="1" applyBorder="1" applyAlignment="1">
      <alignment horizontal="center"/>
    </xf>
    <xf numFmtId="0" fontId="13" fillId="10" borderId="0" xfId="8" applyFont="1" applyFill="1" applyAlignment="1">
      <alignment horizontal="center"/>
    </xf>
    <xf numFmtId="0" fontId="13" fillId="0" borderId="67" xfId="8" applyFont="1" applyBorder="1" applyAlignment="1">
      <alignment horizontal="center" vertical="center" shrinkToFit="1"/>
    </xf>
    <xf numFmtId="0" fontId="13" fillId="0" borderId="6" xfId="8" applyFont="1" applyBorder="1" applyAlignment="1">
      <alignment horizontal="center" vertical="center" shrinkToFit="1"/>
    </xf>
    <xf numFmtId="0" fontId="13" fillId="0" borderId="3" xfId="8" applyFont="1" applyBorder="1" applyAlignment="1">
      <alignment horizontal="center" vertical="center" shrinkToFit="1"/>
    </xf>
    <xf numFmtId="0" fontId="13" fillId="0" borderId="0" xfId="8" applyFont="1" applyAlignment="1">
      <alignment horizontal="center" vertical="center" shrinkToFit="1"/>
    </xf>
    <xf numFmtId="0" fontId="13" fillId="0" borderId="8" xfId="8" applyFont="1" applyBorder="1" applyAlignment="1">
      <alignment horizontal="center" vertical="center" shrinkToFit="1"/>
    </xf>
    <xf numFmtId="0" fontId="15" fillId="0" borderId="15" xfId="8" applyFont="1" applyBorder="1" applyAlignment="1">
      <alignment horizontal="center" vertical="center"/>
    </xf>
    <xf numFmtId="0" fontId="15" fillId="0" borderId="5" xfId="8" applyFont="1" applyBorder="1" applyAlignment="1">
      <alignment horizontal="center" vertical="center"/>
    </xf>
    <xf numFmtId="0" fontId="13" fillId="0" borderId="67" xfId="8" applyFont="1" applyBorder="1" applyAlignment="1">
      <alignment horizontal="center" vertical="center" wrapText="1"/>
    </xf>
    <xf numFmtId="0" fontId="13" fillId="0" borderId="71" xfId="8" applyFont="1" applyBorder="1" applyAlignment="1">
      <alignment horizontal="center" vertical="center" wrapText="1"/>
    </xf>
    <xf numFmtId="0" fontId="13" fillId="0" borderId="6" xfId="8" applyFont="1" applyBorder="1" applyAlignment="1">
      <alignment horizontal="center" vertical="center" wrapText="1"/>
    </xf>
    <xf numFmtId="0" fontId="13" fillId="0" borderId="13" xfId="8" applyFont="1" applyBorder="1" applyAlignment="1">
      <alignment horizontal="center" vertical="center" wrapText="1"/>
    </xf>
    <xf numFmtId="0" fontId="13" fillId="0" borderId="5" xfId="8" applyFont="1" applyBorder="1" applyAlignment="1">
      <alignment horizontal="center" vertical="center" wrapText="1"/>
    </xf>
    <xf numFmtId="0" fontId="13" fillId="0" borderId="76" xfId="8" applyFont="1" applyBorder="1" applyAlignment="1">
      <alignment horizontal="center" vertical="center"/>
    </xf>
    <xf numFmtId="0" fontId="13" fillId="0" borderId="3" xfId="8" applyFont="1" applyBorder="1" applyAlignment="1">
      <alignment horizontal="center" vertical="center"/>
    </xf>
    <xf numFmtId="0" fontId="13" fillId="0" borderId="8" xfId="8" applyFont="1" applyBorder="1" applyAlignment="1">
      <alignment horizontal="center" vertical="center"/>
    </xf>
    <xf numFmtId="177" fontId="13" fillId="10" borderId="13" xfId="8" applyNumberFormat="1" applyFont="1" applyFill="1" applyBorder="1" applyAlignment="1">
      <alignment horizontal="center" vertical="center"/>
    </xf>
    <xf numFmtId="0" fontId="13" fillId="0" borderId="78" xfId="8" applyFont="1" applyBorder="1" applyAlignment="1">
      <alignment horizontal="center" vertical="center" shrinkToFit="1"/>
    </xf>
    <xf numFmtId="0" fontId="13" fillId="0" borderId="76" xfId="8" applyFont="1" applyBorder="1" applyAlignment="1">
      <alignment horizontal="center" vertical="center" shrinkToFit="1"/>
    </xf>
    <xf numFmtId="178" fontId="13" fillId="0" borderId="78" xfId="8" applyNumberFormat="1" applyFont="1" applyBorder="1" applyAlignment="1">
      <alignment horizontal="center" vertical="center"/>
    </xf>
    <xf numFmtId="0" fontId="13" fillId="0" borderId="7" xfId="8" applyFont="1" applyBorder="1" applyAlignment="1">
      <alignment horizontal="center" vertical="center" wrapText="1"/>
    </xf>
    <xf numFmtId="0" fontId="13" fillId="0" borderId="17" xfId="8" applyFont="1" applyBorder="1" applyAlignment="1">
      <alignment horizontal="center" vertical="center" wrapText="1"/>
    </xf>
    <xf numFmtId="0" fontId="15" fillId="0" borderId="70" xfId="8" applyFont="1" applyBorder="1" applyAlignment="1">
      <alignment horizontal="center" vertical="center" shrinkToFit="1"/>
    </xf>
    <xf numFmtId="0" fontId="15" fillId="0" borderId="69" xfId="8" applyFont="1" applyBorder="1" applyAlignment="1">
      <alignment horizontal="center" vertical="center" shrinkToFit="1"/>
    </xf>
    <xf numFmtId="0" fontId="15" fillId="0" borderId="68" xfId="8" applyFont="1" applyBorder="1" applyAlignment="1">
      <alignment horizontal="center" vertical="center" shrinkToFit="1"/>
    </xf>
    <xf numFmtId="0" fontId="13" fillId="0" borderId="10" xfId="8" applyFont="1" applyBorder="1" applyAlignment="1">
      <alignment horizontal="center" vertical="center"/>
    </xf>
    <xf numFmtId="0" fontId="13" fillId="0" borderId="18" xfId="8" applyFont="1" applyBorder="1" applyAlignment="1">
      <alignment horizontal="center" vertical="center"/>
    </xf>
    <xf numFmtId="0" fontId="19" fillId="0" borderId="1" xfId="8" applyFont="1" applyBorder="1" applyAlignment="1">
      <alignment horizontal="center" vertical="center" wrapText="1"/>
    </xf>
    <xf numFmtId="0" fontId="19" fillId="0" borderId="18" xfId="8" applyFont="1" applyBorder="1" applyAlignment="1">
      <alignment horizontal="center" vertical="center" wrapText="1"/>
    </xf>
    <xf numFmtId="0" fontId="13" fillId="0" borderId="78" xfId="8" applyFont="1" applyBorder="1" applyAlignment="1">
      <alignment horizontal="center" vertical="center" wrapText="1"/>
    </xf>
    <xf numFmtId="0" fontId="13" fillId="0" borderId="76" xfId="8" applyFont="1" applyBorder="1" applyAlignment="1">
      <alignment horizontal="center" vertical="center" wrapText="1"/>
    </xf>
    <xf numFmtId="0" fontId="13" fillId="0" borderId="3" xfId="8" applyFont="1" applyBorder="1" applyAlignment="1">
      <alignment horizontal="center" vertical="center" wrapText="1"/>
    </xf>
    <xf numFmtId="0" fontId="13" fillId="0" borderId="8" xfId="8" applyFont="1" applyBorder="1" applyAlignment="1">
      <alignment horizontal="center" vertical="center" wrapText="1"/>
    </xf>
    <xf numFmtId="0" fontId="13" fillId="0" borderId="78" xfId="8" applyFont="1" applyBorder="1" applyAlignment="1">
      <alignment horizontal="center" vertical="center" wrapText="1" shrinkToFit="1"/>
    </xf>
    <xf numFmtId="0" fontId="13" fillId="0" borderId="56" xfId="8" applyFont="1" applyBorder="1" applyAlignment="1">
      <alignment horizontal="center" vertical="center" wrapText="1" shrinkToFit="1"/>
    </xf>
    <xf numFmtId="0" fontId="13" fillId="0" borderId="3" xfId="8" applyFont="1" applyBorder="1" applyAlignment="1">
      <alignment horizontal="center" vertical="center" wrapText="1" shrinkToFit="1"/>
    </xf>
    <xf numFmtId="0" fontId="13" fillId="0" borderId="16" xfId="8" applyFont="1" applyBorder="1" applyAlignment="1">
      <alignment horizontal="center" vertical="center" wrapText="1" shrinkToFit="1"/>
    </xf>
    <xf numFmtId="0" fontId="13" fillId="0" borderId="7" xfId="8" applyFont="1" applyBorder="1" applyAlignment="1">
      <alignment horizontal="center" vertical="center" wrapText="1" shrinkToFit="1"/>
    </xf>
    <xf numFmtId="0" fontId="13" fillId="0" borderId="18" xfId="8" applyFont="1" applyBorder="1" applyAlignment="1">
      <alignment horizontal="center" vertical="center" wrapText="1" shrinkToFit="1"/>
    </xf>
    <xf numFmtId="0" fontId="13" fillId="0" borderId="31" xfId="8" applyFont="1" applyBorder="1" applyAlignment="1">
      <alignment horizontal="center" vertical="center"/>
    </xf>
    <xf numFmtId="0" fontId="13" fillId="0" borderId="34" xfId="8" applyFont="1" applyBorder="1" applyAlignment="1">
      <alignment horizontal="center" vertical="center"/>
    </xf>
    <xf numFmtId="0" fontId="13" fillId="0" borderId="53" xfId="8" applyFont="1" applyBorder="1" applyAlignment="1">
      <alignment horizontal="center" vertical="center"/>
    </xf>
    <xf numFmtId="0" fontId="13" fillId="0" borderId="57" xfId="8" applyFont="1" applyBorder="1" applyAlignment="1">
      <alignment horizontal="center" vertical="center"/>
    </xf>
    <xf numFmtId="0" fontId="13" fillId="0" borderId="33" xfId="8" applyFont="1" applyBorder="1" applyAlignment="1">
      <alignment horizontal="center" vertical="center"/>
    </xf>
    <xf numFmtId="0" fontId="13" fillId="0" borderId="77" xfId="8" applyFont="1" applyBorder="1" applyAlignment="1">
      <alignment horizontal="center" vertical="center"/>
    </xf>
    <xf numFmtId="0" fontId="13" fillId="0" borderId="40" xfId="8" applyFont="1" applyBorder="1" applyAlignment="1">
      <alignment horizontal="center" vertical="center"/>
    </xf>
    <xf numFmtId="0" fontId="13" fillId="10" borderId="67" xfId="8" applyFont="1" applyFill="1" applyBorder="1" applyAlignment="1">
      <alignment horizontal="center" vertical="center" wrapText="1" shrinkToFit="1"/>
    </xf>
    <xf numFmtId="0" fontId="13" fillId="10" borderId="69" xfId="8" applyFont="1" applyFill="1" applyBorder="1" applyAlignment="1">
      <alignment horizontal="center" vertical="center" wrapText="1" shrinkToFit="1"/>
    </xf>
    <xf numFmtId="0" fontId="13" fillId="10" borderId="7" xfId="8" applyFont="1" applyFill="1" applyBorder="1" applyAlignment="1">
      <alignment horizontal="center" vertical="center" wrapText="1" shrinkToFit="1"/>
    </xf>
    <xf numFmtId="0" fontId="13" fillId="10" borderId="1" xfId="8" applyFont="1" applyFill="1" applyBorder="1" applyAlignment="1">
      <alignment horizontal="center" vertical="center" wrapText="1" shrinkToFit="1"/>
    </xf>
    <xf numFmtId="0" fontId="13" fillId="10" borderId="69" xfId="8" applyFont="1" applyFill="1" applyBorder="1" applyAlignment="1">
      <alignment horizontal="center" vertical="center" wrapText="1"/>
    </xf>
    <xf numFmtId="0" fontId="13" fillId="10" borderId="1" xfId="8" applyFont="1" applyFill="1" applyBorder="1" applyAlignment="1">
      <alignment horizontal="center" vertical="center" wrapText="1"/>
    </xf>
    <xf numFmtId="0" fontId="13" fillId="0" borderId="67" xfId="8" applyFont="1" applyBorder="1" applyAlignment="1">
      <alignment horizontal="center" vertical="center"/>
    </xf>
    <xf numFmtId="0" fontId="13" fillId="0" borderId="7" xfId="8" applyFont="1" applyBorder="1" applyAlignment="1">
      <alignment horizontal="center" vertical="center"/>
    </xf>
    <xf numFmtId="0" fontId="13" fillId="0" borderId="17" xfId="8" applyFont="1" applyBorder="1" applyAlignment="1">
      <alignment horizontal="center" vertical="center"/>
    </xf>
    <xf numFmtId="182" fontId="13" fillId="10" borderId="68" xfId="8" applyNumberFormat="1" applyFont="1" applyFill="1" applyBorder="1" applyAlignment="1">
      <alignment horizontal="center" vertical="center"/>
    </xf>
    <xf numFmtId="182" fontId="13" fillId="10" borderId="71" xfId="8" applyNumberFormat="1" applyFont="1" applyFill="1" applyBorder="1" applyAlignment="1">
      <alignment horizontal="center" vertical="center"/>
    </xf>
    <xf numFmtId="182" fontId="13" fillId="10" borderId="10" xfId="8" applyNumberFormat="1" applyFont="1" applyFill="1" applyBorder="1" applyAlignment="1">
      <alignment horizontal="center" vertical="center"/>
    </xf>
    <xf numFmtId="182" fontId="13" fillId="10" borderId="17" xfId="8" applyNumberFormat="1" applyFont="1" applyFill="1" applyBorder="1" applyAlignment="1">
      <alignment horizontal="center" vertical="center"/>
    </xf>
    <xf numFmtId="0" fontId="13" fillId="10" borderId="78" xfId="8" applyFont="1" applyFill="1" applyBorder="1" applyAlignment="1">
      <alignment horizontal="center" vertical="center" wrapText="1" shrinkToFit="1"/>
    </xf>
    <xf numFmtId="0" fontId="13" fillId="10" borderId="66" xfId="8" applyFont="1" applyFill="1" applyBorder="1" applyAlignment="1">
      <alignment horizontal="center" vertical="center" wrapText="1" shrinkToFit="1"/>
    </xf>
    <xf numFmtId="0" fontId="13" fillId="10" borderId="6" xfId="8" applyFont="1" applyFill="1" applyBorder="1" applyAlignment="1">
      <alignment horizontal="center" vertical="center" wrapText="1" shrinkToFit="1"/>
    </xf>
    <xf numFmtId="0" fontId="13" fillId="10" borderId="13" xfId="8" applyFont="1" applyFill="1" applyBorder="1" applyAlignment="1">
      <alignment horizontal="center" vertical="center" wrapText="1" shrinkToFit="1"/>
    </xf>
    <xf numFmtId="178" fontId="13" fillId="10" borderId="53" xfId="8" applyNumberFormat="1" applyFont="1" applyFill="1" applyBorder="1" applyAlignment="1">
      <alignment horizontal="center" vertical="center"/>
    </xf>
    <xf numFmtId="178" fontId="13" fillId="10" borderId="60" xfId="8" applyNumberFormat="1" applyFont="1" applyFill="1" applyBorder="1" applyAlignment="1">
      <alignment horizontal="center" vertical="center"/>
    </xf>
    <xf numFmtId="178" fontId="13" fillId="10" borderId="65" xfId="8" applyNumberFormat="1" applyFont="1" applyFill="1" applyBorder="1" applyAlignment="1">
      <alignment horizontal="center" vertical="center"/>
    </xf>
    <xf numFmtId="178" fontId="13" fillId="10" borderId="86" xfId="8" applyNumberFormat="1" applyFont="1" applyFill="1" applyBorder="1" applyAlignment="1">
      <alignment horizontal="center" vertical="center"/>
    </xf>
    <xf numFmtId="0" fontId="13" fillId="0" borderId="74" xfId="8" applyFont="1" applyBorder="1" applyAlignment="1">
      <alignment horizontal="center" vertical="center"/>
    </xf>
    <xf numFmtId="0" fontId="19" fillId="0" borderId="73" xfId="8" applyFont="1" applyBorder="1" applyAlignment="1">
      <alignment horizontal="center" vertical="center"/>
    </xf>
    <xf numFmtId="0" fontId="19" fillId="0" borderId="77" xfId="8" applyFont="1" applyBorder="1" applyAlignment="1">
      <alignment horizontal="center" vertical="center"/>
    </xf>
    <xf numFmtId="0" fontId="19" fillId="0" borderId="40" xfId="8" applyFont="1" applyBorder="1" applyAlignment="1">
      <alignment horizontal="center" vertical="center"/>
    </xf>
    <xf numFmtId="180" fontId="13" fillId="0" borderId="66" xfId="8" applyNumberFormat="1" applyFont="1" applyBorder="1" applyAlignment="1">
      <alignment horizontal="center" vertical="center"/>
    </xf>
    <xf numFmtId="180" fontId="13" fillId="0" borderId="13" xfId="8" applyNumberFormat="1" applyFont="1" applyBorder="1" applyAlignment="1">
      <alignment horizontal="center" vertical="center"/>
    </xf>
    <xf numFmtId="180" fontId="13" fillId="0" borderId="56" xfId="8" applyNumberFormat="1" applyFont="1" applyBorder="1" applyAlignment="1">
      <alignment horizontal="center" vertical="center"/>
    </xf>
    <xf numFmtId="180" fontId="13" fillId="0" borderId="14" xfId="8" applyNumberFormat="1" applyFont="1" applyBorder="1" applyAlignment="1">
      <alignment horizontal="center" vertical="center"/>
    </xf>
    <xf numFmtId="0" fontId="19" fillId="10" borderId="10" xfId="8" applyFont="1" applyFill="1" applyBorder="1" applyAlignment="1">
      <alignment horizontal="center" vertical="center" wrapText="1"/>
    </xf>
    <xf numFmtId="0" fontId="19" fillId="10" borderId="18" xfId="8" applyFont="1" applyFill="1" applyBorder="1" applyAlignment="1">
      <alignment horizontal="center" vertical="center" wrapText="1"/>
    </xf>
    <xf numFmtId="180" fontId="13" fillId="0" borderId="34" xfId="8" applyNumberFormat="1" applyFont="1" applyBorder="1" applyAlignment="1">
      <alignment horizontal="center" vertical="center"/>
    </xf>
    <xf numFmtId="180" fontId="13" fillId="0" borderId="53" xfId="8" applyNumberFormat="1" applyFont="1" applyBorder="1" applyAlignment="1">
      <alignment horizontal="center" vertical="center"/>
    </xf>
    <xf numFmtId="180" fontId="13" fillId="0" borderId="57" xfId="8" applyNumberFormat="1" applyFont="1" applyBorder="1" applyAlignment="1">
      <alignment horizontal="center" vertical="center"/>
    </xf>
    <xf numFmtId="180" fontId="13" fillId="0" borderId="68" xfId="8" applyNumberFormat="1" applyFont="1" applyBorder="1" applyAlignment="1">
      <alignment horizontal="center" vertical="center"/>
    </xf>
    <xf numFmtId="180" fontId="13" fillId="0" borderId="18" xfId="8" applyNumberFormat="1" applyFont="1" applyBorder="1" applyAlignment="1">
      <alignment horizontal="center" vertical="center"/>
    </xf>
    <xf numFmtId="178" fontId="13" fillId="0" borderId="69" xfId="8" applyNumberFormat="1" applyFont="1" applyBorder="1" applyAlignment="1">
      <alignment horizontal="center" vertical="center"/>
    </xf>
    <xf numFmtId="178" fontId="13" fillId="0" borderId="71" xfId="8" applyNumberFormat="1" applyFont="1" applyBorder="1" applyAlignment="1">
      <alignment horizontal="center" vertical="center"/>
    </xf>
    <xf numFmtId="0" fontId="19" fillId="0" borderId="70" xfId="8" applyFont="1" applyBorder="1" applyAlignment="1">
      <alignment horizontal="center" vertical="center" wrapText="1"/>
    </xf>
    <xf numFmtId="0" fontId="19" fillId="0" borderId="69" xfId="8" applyFont="1" applyBorder="1" applyAlignment="1">
      <alignment horizontal="center" vertical="center" wrapText="1"/>
    </xf>
    <xf numFmtId="180" fontId="13" fillId="0" borderId="69" xfId="8" applyNumberFormat="1" applyFont="1" applyBorder="1" applyAlignment="1">
      <alignment horizontal="center" vertical="center"/>
    </xf>
    <xf numFmtId="180" fontId="13" fillId="0" borderId="1" xfId="8" applyNumberFormat="1" applyFont="1" applyBorder="1" applyAlignment="1">
      <alignment horizontal="center" vertical="center"/>
    </xf>
    <xf numFmtId="178" fontId="13" fillId="10" borderId="29" xfId="8" applyNumberFormat="1" applyFont="1" applyFill="1" applyBorder="1" applyAlignment="1">
      <alignment horizontal="center" vertical="center"/>
    </xf>
    <xf numFmtId="178" fontId="13" fillId="10" borderId="84" xfId="8" applyNumberFormat="1" applyFont="1" applyFill="1" applyBorder="1" applyAlignment="1">
      <alignment horizontal="center" vertical="center"/>
    </xf>
    <xf numFmtId="0" fontId="13" fillId="10" borderId="70" xfId="8" applyFont="1" applyFill="1" applyBorder="1" applyAlignment="1">
      <alignment horizontal="center" vertical="center" wrapText="1"/>
    </xf>
    <xf numFmtId="183" fontId="13" fillId="0" borderId="13" xfId="8" applyNumberFormat="1" applyFont="1" applyBorder="1" applyAlignment="1">
      <alignment horizontal="left" vertical="center" shrinkToFit="1"/>
    </xf>
    <xf numFmtId="0" fontId="13" fillId="10" borderId="67" xfId="8" applyFont="1" applyFill="1" applyBorder="1" applyAlignment="1">
      <alignment horizontal="center" vertical="center"/>
    </xf>
    <xf numFmtId="0" fontId="13" fillId="10" borderId="71" xfId="8" applyFont="1" applyFill="1" applyBorder="1" applyAlignment="1">
      <alignment horizontal="center" vertical="center"/>
    </xf>
    <xf numFmtId="0" fontId="13" fillId="10" borderId="6" xfId="8" applyFont="1" applyFill="1" applyBorder="1" applyAlignment="1">
      <alignment horizontal="center" vertical="center"/>
    </xf>
    <xf numFmtId="0" fontId="13" fillId="10" borderId="5" xfId="8" applyFont="1" applyFill="1" applyBorder="1" applyAlignment="1">
      <alignment horizontal="center" vertical="center"/>
    </xf>
    <xf numFmtId="0" fontId="15" fillId="0" borderId="70" xfId="8" applyFont="1" applyBorder="1" applyAlignment="1">
      <alignment horizontal="center" vertical="center"/>
    </xf>
    <xf numFmtId="0" fontId="15" fillId="0" borderId="69" xfId="8" applyFont="1" applyBorder="1" applyAlignment="1">
      <alignment horizontal="center" vertical="center"/>
    </xf>
    <xf numFmtId="0" fontId="15" fillId="0" borderId="68" xfId="8" applyFont="1" applyBorder="1" applyAlignment="1">
      <alignment horizontal="center" vertical="center"/>
    </xf>
    <xf numFmtId="0" fontId="15" fillId="0" borderId="10" xfId="8" applyFont="1" applyBorder="1" applyAlignment="1">
      <alignment horizontal="center" vertical="center"/>
    </xf>
    <xf numFmtId="0" fontId="15" fillId="0" borderId="1" xfId="8" applyFont="1" applyBorder="1" applyAlignment="1">
      <alignment horizontal="center" vertical="center"/>
    </xf>
    <xf numFmtId="0" fontId="15" fillId="0" borderId="18" xfId="8" applyFont="1" applyBorder="1" applyAlignment="1">
      <alignment horizontal="center" vertical="center"/>
    </xf>
    <xf numFmtId="0" fontId="13" fillId="0" borderId="35" xfId="8" applyFont="1" applyBorder="1" applyAlignment="1">
      <alignment horizontal="center" vertical="center"/>
    </xf>
    <xf numFmtId="0" fontId="13" fillId="0" borderId="2" xfId="8" applyFont="1" applyBorder="1" applyAlignment="1">
      <alignment horizontal="center" vertical="center"/>
    </xf>
    <xf numFmtId="178" fontId="13" fillId="0" borderId="67" xfId="8" applyNumberFormat="1" applyFont="1" applyBorder="1" applyAlignment="1">
      <alignment horizontal="center" vertical="center" wrapText="1"/>
    </xf>
    <xf numFmtId="178" fontId="13" fillId="0" borderId="69" xfId="8" applyNumberFormat="1" applyFont="1" applyBorder="1" applyAlignment="1">
      <alignment horizontal="center" vertical="center" wrapText="1"/>
    </xf>
    <xf numFmtId="178" fontId="13" fillId="0" borderId="71" xfId="8" applyNumberFormat="1" applyFont="1" applyBorder="1" applyAlignment="1">
      <alignment horizontal="center" vertical="center" wrapText="1"/>
    </xf>
    <xf numFmtId="178" fontId="13" fillId="0" borderId="7" xfId="8" applyNumberFormat="1" applyFont="1" applyBorder="1" applyAlignment="1">
      <alignment horizontal="center" vertical="center" wrapText="1"/>
    </xf>
    <xf numFmtId="178" fontId="13" fillId="0" borderId="1" xfId="8" applyNumberFormat="1" applyFont="1" applyBorder="1" applyAlignment="1">
      <alignment horizontal="center" vertical="center" wrapText="1"/>
    </xf>
    <xf numFmtId="178" fontId="13" fillId="0" borderId="17" xfId="8" applyNumberFormat="1" applyFont="1" applyBorder="1" applyAlignment="1">
      <alignment horizontal="center" vertical="center" wrapText="1"/>
    </xf>
    <xf numFmtId="0" fontId="19" fillId="10" borderId="36" xfId="8" applyFont="1" applyFill="1" applyBorder="1" applyAlignment="1">
      <alignment horizontal="center" vertical="center" wrapText="1"/>
    </xf>
    <xf numFmtId="0" fontId="45" fillId="0" borderId="78" xfId="8" applyFont="1" applyBorder="1" applyAlignment="1">
      <alignment horizontal="center" vertical="center" wrapText="1"/>
    </xf>
    <xf numFmtId="0" fontId="45" fillId="0" borderId="56" xfId="8" applyFont="1" applyBorder="1" applyAlignment="1">
      <alignment horizontal="center" vertical="center" wrapText="1"/>
    </xf>
    <xf numFmtId="0" fontId="45" fillId="0" borderId="3" xfId="8" applyFont="1" applyBorder="1" applyAlignment="1">
      <alignment horizontal="center" vertical="center" wrapText="1"/>
    </xf>
    <xf numFmtId="0" fontId="45" fillId="0" borderId="16" xfId="8" applyFont="1" applyBorder="1" applyAlignment="1">
      <alignment horizontal="center" vertical="center" wrapText="1"/>
    </xf>
    <xf numFmtId="0" fontId="45" fillId="0" borderId="7" xfId="8" applyFont="1" applyBorder="1" applyAlignment="1">
      <alignment horizontal="center" vertical="center" wrapText="1"/>
    </xf>
    <xf numFmtId="0" fontId="45" fillId="0" borderId="18" xfId="8" applyFont="1" applyBorder="1" applyAlignment="1">
      <alignment horizontal="center" vertical="center" wrapText="1"/>
    </xf>
    <xf numFmtId="0" fontId="19" fillId="10" borderId="17" xfId="8" applyFont="1" applyFill="1" applyBorder="1" applyAlignment="1">
      <alignment horizontal="center" vertical="center" wrapText="1"/>
    </xf>
    <xf numFmtId="183" fontId="15" fillId="0" borderId="61" xfId="8" applyNumberFormat="1" applyFont="1" applyBorder="1" applyAlignment="1">
      <alignment horizontal="center" vertical="center"/>
    </xf>
    <xf numFmtId="183" fontId="15" fillId="0" borderId="84" xfId="8" applyNumberFormat="1" applyFont="1" applyBorder="1" applyAlignment="1">
      <alignment horizontal="center" vertical="center"/>
    </xf>
    <xf numFmtId="183" fontId="15" fillId="0" borderId="63" xfId="8" applyNumberFormat="1" applyFont="1" applyBorder="1" applyAlignment="1">
      <alignment horizontal="center" vertical="center"/>
    </xf>
    <xf numFmtId="183" fontId="15" fillId="0" borderId="86" xfId="8" applyNumberFormat="1" applyFont="1" applyBorder="1" applyAlignment="1">
      <alignment horizontal="center" vertical="center"/>
    </xf>
    <xf numFmtId="178" fontId="13" fillId="0" borderId="34" xfId="8" applyNumberFormat="1" applyFont="1" applyBorder="1" applyAlignment="1">
      <alignment horizontal="center" vertical="center"/>
    </xf>
    <xf numFmtId="178" fontId="13" fillId="0" borderId="60" xfId="8" applyNumberFormat="1" applyFont="1" applyBorder="1" applyAlignment="1">
      <alignment horizontal="center" vertical="center"/>
    </xf>
    <xf numFmtId="178" fontId="13" fillId="0" borderId="70" xfId="8" applyNumberFormat="1" applyFont="1" applyBorder="1" applyAlignment="1">
      <alignment horizontal="center" vertical="center"/>
    </xf>
    <xf numFmtId="178" fontId="13" fillId="0" borderId="10" xfId="8" applyNumberFormat="1" applyFont="1" applyBorder="1" applyAlignment="1">
      <alignment horizontal="center" vertical="center"/>
    </xf>
    <xf numFmtId="178" fontId="13" fillId="0" borderId="66" xfId="8" applyNumberFormat="1" applyFont="1" applyBorder="1" applyAlignment="1">
      <alignment horizontal="center" vertical="center"/>
    </xf>
    <xf numFmtId="178" fontId="13" fillId="0" borderId="76" xfId="8" applyNumberFormat="1" applyFont="1" applyBorder="1" applyAlignment="1">
      <alignment horizontal="center" vertical="center"/>
    </xf>
    <xf numFmtId="178" fontId="13" fillId="0" borderId="6" xfId="8" applyNumberFormat="1" applyFont="1" applyBorder="1" applyAlignment="1">
      <alignment horizontal="center" vertical="center"/>
    </xf>
    <xf numFmtId="0" fontId="13" fillId="0" borderId="11" xfId="8" applyFont="1" applyBorder="1" applyAlignment="1">
      <alignment horizontal="center" vertical="center"/>
    </xf>
    <xf numFmtId="0" fontId="13" fillId="0" borderId="30" xfId="8" applyFont="1" applyBorder="1" applyAlignment="1">
      <alignment horizontal="center" vertical="center"/>
    </xf>
    <xf numFmtId="178" fontId="13" fillId="0" borderId="67" xfId="8" applyNumberFormat="1" applyFont="1" applyBorder="1" applyAlignment="1">
      <alignment horizontal="center" vertical="center"/>
    </xf>
    <xf numFmtId="0" fontId="45" fillId="0" borderId="66" xfId="8" applyFont="1" applyBorder="1" applyAlignment="1">
      <alignment horizontal="center" vertical="center" wrapText="1"/>
    </xf>
    <xf numFmtId="0" fontId="45" fillId="0" borderId="0" xfId="8" applyFont="1" applyAlignment="1">
      <alignment horizontal="center" vertical="center" wrapText="1"/>
    </xf>
    <xf numFmtId="0" fontId="45" fillId="0" borderId="1" xfId="8" applyFont="1" applyBorder="1" applyAlignment="1">
      <alignment horizontal="center" vertical="center" wrapText="1"/>
    </xf>
    <xf numFmtId="0" fontId="15" fillId="0" borderId="71" xfId="8" applyFont="1" applyBorder="1" applyAlignment="1">
      <alignment horizontal="center" vertical="center"/>
    </xf>
    <xf numFmtId="0" fontId="13" fillId="0" borderId="67" xfId="8" applyFont="1" applyBorder="1" applyAlignment="1">
      <alignment horizontal="center" wrapText="1"/>
    </xf>
    <xf numFmtId="0" fontId="13" fillId="0" borderId="69" xfId="8" applyFont="1" applyBorder="1" applyAlignment="1">
      <alignment horizontal="center" wrapText="1"/>
    </xf>
    <xf numFmtId="0" fontId="13" fillId="0" borderId="71" xfId="8" applyFont="1" applyBorder="1" applyAlignment="1">
      <alignment horizontal="center" wrapText="1"/>
    </xf>
    <xf numFmtId="0" fontId="13" fillId="0" borderId="6" xfId="8" applyFont="1" applyBorder="1" applyAlignment="1">
      <alignment horizontal="center" wrapText="1"/>
    </xf>
    <xf numFmtId="0" fontId="13" fillId="0" borderId="13" xfId="8" applyFont="1" applyBorder="1" applyAlignment="1">
      <alignment horizontal="center" wrapText="1"/>
    </xf>
    <xf numFmtId="0" fontId="13" fillId="0" borderId="5" xfId="8" applyFont="1" applyBorder="1" applyAlignment="1">
      <alignment horizontal="center" wrapText="1"/>
    </xf>
    <xf numFmtId="0" fontId="31" fillId="0" borderId="58" xfId="8" applyFont="1" applyBorder="1" applyAlignment="1">
      <alignment horizontal="center" vertical="center" wrapText="1"/>
    </xf>
    <xf numFmtId="0" fontId="31" fillId="0" borderId="39" xfId="8" applyFont="1" applyBorder="1" applyAlignment="1">
      <alignment horizontal="center" vertical="center" wrapText="1"/>
    </xf>
    <xf numFmtId="0" fontId="31" fillId="0" borderId="36" xfId="8" applyFont="1" applyBorder="1" applyAlignment="1">
      <alignment horizontal="center" vertical="center" wrapText="1"/>
    </xf>
    <xf numFmtId="0" fontId="13" fillId="0" borderId="34" xfId="8" applyFont="1" applyBorder="1" applyAlignment="1">
      <alignment horizontal="center" vertical="center" wrapText="1"/>
    </xf>
    <xf numFmtId="0" fontId="13" fillId="0" borderId="53" xfId="8" applyFont="1" applyBorder="1" applyAlignment="1">
      <alignment horizontal="center" vertical="center" wrapText="1"/>
    </xf>
    <xf numFmtId="0" fontId="13" fillId="0" borderId="57" xfId="8" applyFont="1" applyBorder="1" applyAlignment="1">
      <alignment horizontal="center" vertical="center" wrapText="1"/>
    </xf>
    <xf numFmtId="0" fontId="13" fillId="0" borderId="16" xfId="8" applyFont="1" applyBorder="1" applyAlignment="1">
      <alignment horizontal="center" vertical="center" shrinkToFit="1"/>
    </xf>
    <xf numFmtId="0" fontId="13" fillId="0" borderId="18" xfId="8" applyFont="1" applyBorder="1" applyAlignment="1">
      <alignment horizontal="center" vertical="center" shrinkToFit="1"/>
    </xf>
    <xf numFmtId="0" fontId="19" fillId="0" borderId="66" xfId="8" applyFont="1" applyBorder="1" applyAlignment="1">
      <alignment horizontal="center" vertical="center"/>
    </xf>
    <xf numFmtId="0" fontId="19" fillId="0" borderId="0" xfId="8" applyFont="1" applyAlignment="1">
      <alignment horizontal="center" vertical="center"/>
    </xf>
    <xf numFmtId="180" fontId="13" fillId="0" borderId="60" xfId="8" applyNumberFormat="1" applyFont="1" applyBorder="1" applyAlignment="1">
      <alignment horizontal="center" vertical="center"/>
    </xf>
    <xf numFmtId="178" fontId="13" fillId="0" borderId="3" xfId="8" applyNumberFormat="1" applyFont="1" applyBorder="1" applyAlignment="1">
      <alignment horizontal="center" vertical="center" wrapText="1"/>
    </xf>
    <xf numFmtId="178" fontId="13" fillId="0" borderId="0" xfId="8" applyNumberFormat="1" applyFont="1" applyAlignment="1">
      <alignment horizontal="center" vertical="center" wrapText="1"/>
    </xf>
    <xf numFmtId="178" fontId="13" fillId="0" borderId="8" xfId="8" applyNumberFormat="1" applyFont="1" applyBorder="1" applyAlignment="1">
      <alignment horizontal="center" vertical="center" wrapText="1"/>
    </xf>
    <xf numFmtId="0" fontId="13" fillId="10" borderId="78" xfId="8" applyFont="1" applyFill="1" applyBorder="1" applyAlignment="1">
      <alignment horizontal="center" vertical="center"/>
    </xf>
    <xf numFmtId="0" fontId="13" fillId="10" borderId="76" xfId="8" applyFont="1" applyFill="1" applyBorder="1" applyAlignment="1">
      <alignment horizontal="center" vertical="center"/>
    </xf>
    <xf numFmtId="0" fontId="13" fillId="10" borderId="67" xfId="8" applyFont="1" applyFill="1" applyBorder="1" applyAlignment="1">
      <alignment horizontal="center" vertical="center" wrapText="1"/>
    </xf>
    <xf numFmtId="0" fontId="13" fillId="10" borderId="71" xfId="8" applyFont="1" applyFill="1" applyBorder="1" applyAlignment="1">
      <alignment horizontal="center" vertical="center" wrapText="1"/>
    </xf>
    <xf numFmtId="0" fontId="13" fillId="10" borderId="6" xfId="8" applyFont="1" applyFill="1" applyBorder="1" applyAlignment="1">
      <alignment horizontal="center" vertical="center" wrapText="1"/>
    </xf>
    <xf numFmtId="0" fontId="13" fillId="10" borderId="5" xfId="8" applyFont="1" applyFill="1" applyBorder="1" applyAlignment="1">
      <alignment horizontal="center" vertical="center" wrapText="1"/>
    </xf>
    <xf numFmtId="0" fontId="15" fillId="0" borderId="10" xfId="8" applyFont="1" applyBorder="1" applyAlignment="1">
      <alignment horizontal="center" vertical="center" wrapText="1"/>
    </xf>
    <xf numFmtId="0" fontId="15" fillId="0" borderId="1" xfId="8" applyFont="1" applyBorder="1" applyAlignment="1">
      <alignment horizontal="center" vertical="center" wrapText="1"/>
    </xf>
    <xf numFmtId="0" fontId="15" fillId="0" borderId="18" xfId="8" applyFont="1" applyBorder="1" applyAlignment="1">
      <alignment horizontal="center" vertical="center" wrapText="1"/>
    </xf>
    <xf numFmtId="0" fontId="13" fillId="0" borderId="68" xfId="8" applyFont="1" applyBorder="1" applyAlignment="1">
      <alignment horizontal="center" vertical="center" shrinkToFit="1"/>
    </xf>
    <xf numFmtId="0" fontId="19" fillId="0" borderId="0" xfId="8" applyFont="1" applyAlignment="1">
      <alignment horizontal="center" vertical="center" wrapText="1"/>
    </xf>
    <xf numFmtId="182" fontId="13" fillId="10" borderId="18" xfId="8" applyNumberFormat="1" applyFont="1" applyFill="1" applyBorder="1" applyAlignment="1">
      <alignment horizontal="center" vertical="center"/>
    </xf>
    <xf numFmtId="177" fontId="13" fillId="0" borderId="7" xfId="3" applyNumberFormat="1" applyFont="1" applyFill="1" applyBorder="1" applyAlignment="1" applyProtection="1">
      <alignment horizontal="center" vertical="center" shrinkToFit="1"/>
    </xf>
    <xf numFmtId="177" fontId="13" fillId="0" borderId="1" xfId="3" applyNumberFormat="1" applyFont="1" applyFill="1" applyBorder="1" applyAlignment="1" applyProtection="1">
      <alignment horizontal="center" vertical="center" shrinkToFit="1"/>
    </xf>
    <xf numFmtId="0" fontId="50" fillId="0" borderId="69" xfId="8" applyFont="1" applyBorder="1" applyAlignment="1">
      <alignment horizontal="left"/>
    </xf>
    <xf numFmtId="0" fontId="50" fillId="0" borderId="0" xfId="8" applyFont="1" applyAlignment="1">
      <alignment horizontal="left"/>
    </xf>
    <xf numFmtId="0" fontId="19" fillId="0" borderId="68" xfId="8" applyFont="1" applyBorder="1" applyAlignment="1">
      <alignment horizontal="left" vertical="center"/>
    </xf>
    <xf numFmtId="0" fontId="19" fillId="0" borderId="18" xfId="8" applyFont="1" applyBorder="1" applyAlignment="1">
      <alignment horizontal="left" vertical="center"/>
    </xf>
    <xf numFmtId="0" fontId="19" fillId="0" borderId="66" xfId="8" applyFont="1" applyBorder="1" applyAlignment="1">
      <alignment horizontal="center" vertical="center" wrapText="1"/>
    </xf>
    <xf numFmtId="0" fontId="19" fillId="0" borderId="15" xfId="8" applyFont="1" applyBorder="1" applyAlignment="1">
      <alignment horizontal="center" vertical="center" wrapText="1"/>
    </xf>
    <xf numFmtId="0" fontId="19" fillId="0" borderId="13" xfId="8" applyFont="1" applyBorder="1" applyAlignment="1">
      <alignment horizontal="center" vertical="center" wrapText="1"/>
    </xf>
    <xf numFmtId="0" fontId="13" fillId="10" borderId="70" xfId="8" applyFont="1" applyFill="1" applyBorder="1" applyAlignment="1">
      <alignment horizontal="center" vertical="center" shrinkToFit="1"/>
    </xf>
    <xf numFmtId="0" fontId="13" fillId="10" borderId="68" xfId="8" applyFont="1" applyFill="1" applyBorder="1" applyAlignment="1">
      <alignment horizontal="center" vertical="center" shrinkToFit="1"/>
    </xf>
    <xf numFmtId="0" fontId="13" fillId="10" borderId="10" xfId="8" applyFont="1" applyFill="1" applyBorder="1" applyAlignment="1">
      <alignment horizontal="center" vertical="center" shrinkToFit="1"/>
    </xf>
    <xf numFmtId="0" fontId="13" fillId="10" borderId="18" xfId="8" applyFont="1" applyFill="1" applyBorder="1" applyAlignment="1">
      <alignment horizontal="center" vertical="center" shrinkToFit="1"/>
    </xf>
    <xf numFmtId="0" fontId="19" fillId="0" borderId="56" xfId="8" applyFont="1" applyBorder="1" applyAlignment="1">
      <alignment horizontal="left" vertical="center"/>
    </xf>
    <xf numFmtId="0" fontId="19" fillId="0" borderId="14" xfId="8" applyFont="1" applyBorder="1" applyAlignment="1">
      <alignment horizontal="left" vertical="center"/>
    </xf>
    <xf numFmtId="182" fontId="13" fillId="0" borderId="70" xfId="8" applyNumberFormat="1" applyFont="1" applyBorder="1" applyAlignment="1">
      <alignment horizontal="right" vertical="center" indent="1"/>
    </xf>
    <xf numFmtId="182" fontId="13" fillId="0" borderId="69" xfId="8" applyNumberFormat="1" applyFont="1" applyBorder="1" applyAlignment="1">
      <alignment horizontal="right" vertical="center" indent="1"/>
    </xf>
    <xf numFmtId="182" fontId="13" fillId="0" borderId="71" xfId="8" applyNumberFormat="1" applyFont="1" applyBorder="1" applyAlignment="1">
      <alignment horizontal="right" vertical="center" indent="1"/>
    </xf>
    <xf numFmtId="182" fontId="13" fillId="0" borderId="10" xfId="8" applyNumberFormat="1" applyFont="1" applyBorder="1" applyAlignment="1">
      <alignment horizontal="right" vertical="center" indent="1"/>
    </xf>
    <xf numFmtId="182" fontId="13" fillId="0" borderId="1" xfId="8" applyNumberFormat="1" applyFont="1" applyBorder="1" applyAlignment="1">
      <alignment horizontal="right" vertical="center" indent="1"/>
    </xf>
    <xf numFmtId="182" fontId="13" fillId="0" borderId="17" xfId="8" applyNumberFormat="1" applyFont="1" applyBorder="1" applyAlignment="1">
      <alignment horizontal="right" vertical="center" indent="1"/>
    </xf>
    <xf numFmtId="0" fontId="13" fillId="10" borderId="38" xfId="8" applyFont="1" applyFill="1" applyBorder="1" applyAlignment="1">
      <alignment horizontal="center" vertical="center"/>
    </xf>
    <xf numFmtId="0" fontId="13" fillId="10" borderId="37" xfId="8" applyFont="1" applyFill="1" applyBorder="1" applyAlignment="1">
      <alignment horizontal="center" vertical="center"/>
    </xf>
    <xf numFmtId="0" fontId="13" fillId="0" borderId="13" xfId="8" applyFont="1" applyBorder="1" applyAlignment="1">
      <alignment vertical="center"/>
    </xf>
    <xf numFmtId="38" fontId="13" fillId="0" borderId="78" xfId="3" applyFont="1" applyFill="1" applyBorder="1" applyAlignment="1" applyProtection="1">
      <alignment horizontal="center" vertical="center" shrinkToFit="1"/>
    </xf>
    <xf numFmtId="38" fontId="13" fillId="0" borderId="66" xfId="3" applyFont="1" applyFill="1" applyBorder="1" applyAlignment="1" applyProtection="1">
      <alignment horizontal="center" vertical="center" shrinkToFit="1"/>
    </xf>
    <xf numFmtId="38" fontId="13" fillId="0" borderId="3" xfId="3" applyFont="1" applyFill="1" applyBorder="1" applyAlignment="1" applyProtection="1">
      <alignment horizontal="center" vertical="center" shrinkToFit="1"/>
    </xf>
    <xf numFmtId="38" fontId="13" fillId="0" borderId="0" xfId="3" applyFont="1" applyFill="1" applyBorder="1" applyAlignment="1" applyProtection="1">
      <alignment horizontal="center" vertical="center" shrinkToFit="1"/>
    </xf>
    <xf numFmtId="182" fontId="13" fillId="10" borderId="70" xfId="8" applyNumberFormat="1" applyFont="1" applyFill="1" applyBorder="1" applyAlignment="1">
      <alignment vertical="center"/>
    </xf>
    <xf numFmtId="182" fontId="13" fillId="10" borderId="69" xfId="8" applyNumberFormat="1" applyFont="1" applyFill="1" applyBorder="1" applyAlignment="1">
      <alignment vertical="center"/>
    </xf>
    <xf numFmtId="182" fontId="13" fillId="10" borderId="71" xfId="8" applyNumberFormat="1" applyFont="1" applyFill="1" applyBorder="1" applyAlignment="1">
      <alignment vertical="center"/>
    </xf>
    <xf numFmtId="182" fontId="13" fillId="10" borderId="10" xfId="8" applyNumberFormat="1" applyFont="1" applyFill="1" applyBorder="1" applyAlignment="1">
      <alignment vertical="center"/>
    </xf>
    <xf numFmtId="182" fontId="13" fillId="10" borderId="1" xfId="8" applyNumberFormat="1" applyFont="1" applyFill="1" applyBorder="1" applyAlignment="1">
      <alignment vertical="center"/>
    </xf>
    <xf numFmtId="182" fontId="13" fillId="10" borderId="17" xfId="8" applyNumberFormat="1" applyFont="1" applyFill="1" applyBorder="1" applyAlignment="1">
      <alignment vertical="center"/>
    </xf>
    <xf numFmtId="0" fontId="13" fillId="0" borderId="69" xfId="8" applyFont="1" applyBorder="1" applyAlignment="1">
      <alignment horizontal="left" vertical="center"/>
    </xf>
    <xf numFmtId="0" fontId="13" fillId="0" borderId="67" xfId="8" applyFont="1" applyBorder="1" applyAlignment="1">
      <alignment horizontal="center" vertical="center" wrapText="1" shrinkToFit="1"/>
    </xf>
    <xf numFmtId="0" fontId="13" fillId="0" borderId="1" xfId="8" applyFont="1" applyBorder="1" applyAlignment="1">
      <alignment horizontal="center" vertical="center" wrapText="1" shrinkToFit="1"/>
    </xf>
    <xf numFmtId="182" fontId="13" fillId="0" borderId="70" xfId="8" applyNumberFormat="1" applyFont="1" applyBorder="1" applyAlignment="1">
      <alignment horizontal="center" vertical="center"/>
    </xf>
    <xf numFmtId="182" fontId="13" fillId="0" borderId="69" xfId="8" applyNumberFormat="1" applyFont="1" applyBorder="1" applyAlignment="1">
      <alignment horizontal="center" vertical="center"/>
    </xf>
    <xf numFmtId="182" fontId="13" fillId="0" borderId="71" xfId="8" applyNumberFormat="1" applyFont="1" applyBorder="1" applyAlignment="1">
      <alignment horizontal="center" vertical="center"/>
    </xf>
    <xf numFmtId="182" fontId="13" fillId="0" borderId="10" xfId="8" applyNumberFormat="1" applyFont="1" applyBorder="1" applyAlignment="1">
      <alignment horizontal="center" vertical="center"/>
    </xf>
    <xf numFmtId="182" fontId="13" fillId="0" borderId="1" xfId="8" applyNumberFormat="1" applyFont="1" applyBorder="1" applyAlignment="1">
      <alignment horizontal="left" vertical="center"/>
    </xf>
    <xf numFmtId="182" fontId="13" fillId="0" borderId="18" xfId="8" applyNumberFormat="1" applyFont="1" applyBorder="1" applyAlignment="1">
      <alignment horizontal="left" vertical="center"/>
    </xf>
    <xf numFmtId="182" fontId="13" fillId="0" borderId="69" xfId="8" applyNumberFormat="1" applyFont="1" applyBorder="1" applyAlignment="1">
      <alignment horizontal="left" vertical="center"/>
    </xf>
    <xf numFmtId="182" fontId="13" fillId="0" borderId="68" xfId="8" applyNumberFormat="1" applyFont="1" applyBorder="1" applyAlignment="1">
      <alignment horizontal="left" vertical="center"/>
    </xf>
    <xf numFmtId="0" fontId="16" fillId="0" borderId="0" xfId="8" applyFont="1" applyAlignment="1">
      <alignment horizontal="center" vertical="center" wrapText="1"/>
    </xf>
    <xf numFmtId="0" fontId="15" fillId="0" borderId="0" xfId="8" applyFont="1" applyAlignment="1">
      <alignment vertical="center"/>
    </xf>
    <xf numFmtId="182" fontId="13" fillId="0" borderId="0" xfId="8" applyNumberFormat="1" applyFont="1" applyAlignment="1">
      <alignment horizontal="right"/>
    </xf>
    <xf numFmtId="0" fontId="16" fillId="0" borderId="0" xfId="8" applyFont="1" applyAlignment="1">
      <alignment vertical="center"/>
    </xf>
    <xf numFmtId="0" fontId="16" fillId="0" borderId="63" xfId="8" applyFont="1" applyBorder="1" applyAlignment="1">
      <alignment horizontal="center" vertical="center"/>
    </xf>
    <xf numFmtId="0" fontId="16" fillId="0" borderId="65" xfId="8" applyFont="1" applyBorder="1" applyAlignment="1">
      <alignment horizontal="center" vertical="center"/>
    </xf>
    <xf numFmtId="0" fontId="16" fillId="0" borderId="64" xfId="8" applyFont="1" applyBorder="1" applyAlignment="1">
      <alignment horizontal="center" vertical="center"/>
    </xf>
    <xf numFmtId="0" fontId="15" fillId="0" borderId="69" xfId="8" applyFont="1" applyBorder="1" applyAlignment="1">
      <alignment vertical="center"/>
    </xf>
    <xf numFmtId="0" fontId="23" fillId="0" borderId="0" xfId="8" applyFont="1" applyAlignment="1">
      <alignment horizontal="center" vertical="center"/>
    </xf>
    <xf numFmtId="0" fontId="13" fillId="0" borderId="0" xfId="8" applyFont="1" applyAlignment="1">
      <alignment horizontal="center" vertical="center" wrapText="1" shrinkToFit="1"/>
    </xf>
    <xf numFmtId="183" fontId="13" fillId="0" borderId="69" xfId="8" applyNumberFormat="1" applyFont="1" applyBorder="1" applyAlignment="1">
      <alignment horizontal="center"/>
    </xf>
    <xf numFmtId="0" fontId="13" fillId="0" borderId="55" xfId="8" applyFont="1" applyBorder="1" applyAlignment="1">
      <alignment horizontal="center" vertical="center"/>
    </xf>
    <xf numFmtId="0" fontId="13" fillId="0" borderId="9" xfId="8" applyFont="1" applyBorder="1" applyAlignment="1">
      <alignment horizontal="center" vertical="center"/>
    </xf>
    <xf numFmtId="0" fontId="13" fillId="0" borderId="16" xfId="8" applyFont="1" applyBorder="1" applyAlignment="1">
      <alignment horizontal="center" vertical="center"/>
    </xf>
    <xf numFmtId="0" fontId="13" fillId="10" borderId="55" xfId="8" applyFont="1" applyFill="1" applyBorder="1" applyAlignment="1">
      <alignment horizontal="center" vertical="center"/>
    </xf>
    <xf numFmtId="0" fontId="13" fillId="10" borderId="9" xfId="8" applyFont="1" applyFill="1" applyBorder="1" applyAlignment="1">
      <alignment horizontal="center" vertical="center"/>
    </xf>
    <xf numFmtId="0" fontId="13" fillId="10" borderId="8" xfId="8" applyFont="1" applyFill="1" applyBorder="1" applyAlignment="1">
      <alignment horizontal="center" vertical="center"/>
    </xf>
    <xf numFmtId="177" fontId="13" fillId="10" borderId="6" xfId="8" applyNumberFormat="1" applyFont="1" applyFill="1" applyBorder="1" applyAlignment="1">
      <alignment horizontal="center" vertical="center"/>
    </xf>
    <xf numFmtId="0" fontId="13" fillId="10" borderId="13" xfId="8" applyFont="1" applyFill="1" applyBorder="1" applyAlignment="1">
      <alignment horizontal="left" vertical="center"/>
    </xf>
    <xf numFmtId="0" fontId="19" fillId="0" borderId="34" xfId="8" applyFont="1" applyBorder="1" applyAlignment="1">
      <alignment horizontal="center" vertical="center" wrapText="1"/>
    </xf>
    <xf numFmtId="0" fontId="19" fillId="0" borderId="53" xfId="8" applyFont="1" applyBorder="1" applyAlignment="1">
      <alignment horizontal="center" vertical="center" wrapText="1"/>
    </xf>
    <xf numFmtId="0" fontId="19" fillId="0" borderId="63" xfId="8" applyFont="1" applyBorder="1" applyAlignment="1">
      <alignment horizontal="center" vertical="center" wrapText="1"/>
    </xf>
    <xf numFmtId="0" fontId="19" fillId="0" borderId="65" xfId="8" applyFont="1" applyBorder="1" applyAlignment="1">
      <alignment horizontal="center" vertical="center" wrapText="1"/>
    </xf>
    <xf numFmtId="180" fontId="13" fillId="0" borderId="65" xfId="8" applyNumberFormat="1" applyFont="1" applyBorder="1" applyAlignment="1">
      <alignment horizontal="center" vertical="center"/>
    </xf>
    <xf numFmtId="0" fontId="13" fillId="0" borderId="6" xfId="8" applyFont="1" applyBorder="1" applyAlignment="1">
      <alignment horizontal="center" vertical="center" wrapText="1" shrinkToFit="1"/>
    </xf>
    <xf numFmtId="180" fontId="13" fillId="0" borderId="29" xfId="8" applyNumberFormat="1" applyFont="1" applyBorder="1" applyAlignment="1">
      <alignment horizontal="center" vertical="center"/>
    </xf>
    <xf numFmtId="0" fontId="19" fillId="10" borderId="78" xfId="8" applyFont="1" applyFill="1" applyBorder="1" applyAlignment="1">
      <alignment horizontal="center" vertical="center" wrapText="1" shrinkToFit="1"/>
    </xf>
    <xf numFmtId="0" fontId="19" fillId="10" borderId="66" xfId="8" applyFont="1" applyFill="1" applyBorder="1" applyAlignment="1">
      <alignment horizontal="center" vertical="center" wrapText="1" shrinkToFit="1"/>
    </xf>
    <xf numFmtId="0" fontId="19" fillId="10" borderId="6" xfId="8" applyFont="1" applyFill="1" applyBorder="1" applyAlignment="1">
      <alignment horizontal="center" vertical="center" wrapText="1" shrinkToFit="1"/>
    </xf>
    <xf numFmtId="0" fontId="19" fillId="10" borderId="13" xfId="8" applyFont="1" applyFill="1" applyBorder="1" applyAlignment="1">
      <alignment horizontal="center" vertical="center" wrapText="1" shrinkToFit="1"/>
    </xf>
    <xf numFmtId="0" fontId="28" fillId="0" borderId="66" xfId="8" applyFont="1" applyBorder="1" applyAlignment="1">
      <alignment horizontal="right"/>
    </xf>
    <xf numFmtId="0" fontId="19" fillId="0" borderId="57" xfId="8" applyFont="1" applyBorder="1" applyAlignment="1">
      <alignment horizontal="center" vertical="center" wrapText="1"/>
    </xf>
    <xf numFmtId="0" fontId="13" fillId="0" borderId="65" xfId="8" applyFont="1" applyBorder="1" applyAlignment="1">
      <alignment horizontal="center" vertical="center"/>
    </xf>
    <xf numFmtId="0" fontId="13" fillId="0" borderId="65" xfId="8" applyFont="1" applyBorder="1" applyAlignment="1">
      <alignment horizontal="center" vertical="center" wrapText="1"/>
    </xf>
    <xf numFmtId="0" fontId="13" fillId="0" borderId="29" xfId="8" applyFont="1" applyBorder="1" applyAlignment="1">
      <alignment horizontal="center" vertical="center" wrapText="1"/>
    </xf>
    <xf numFmtId="0" fontId="13" fillId="0" borderId="66" xfId="8" applyFont="1" applyBorder="1" applyAlignment="1">
      <alignment vertical="center" wrapText="1"/>
    </xf>
    <xf numFmtId="0" fontId="13" fillId="0" borderId="76" xfId="8" applyFont="1" applyBorder="1" applyAlignment="1">
      <alignment vertical="center" wrapText="1"/>
    </xf>
    <xf numFmtId="0" fontId="13" fillId="0" borderId="0" xfId="8" applyFont="1" applyAlignment="1">
      <alignment vertical="center" wrapText="1"/>
    </xf>
    <xf numFmtId="0" fontId="13" fillId="0" borderId="8" xfId="8" applyFont="1" applyBorder="1" applyAlignment="1">
      <alignment vertical="center" wrapText="1"/>
    </xf>
    <xf numFmtId="0" fontId="13" fillId="0" borderId="29" xfId="8" applyFont="1" applyBorder="1" applyAlignment="1">
      <alignment horizontal="center" vertical="center"/>
    </xf>
    <xf numFmtId="0" fontId="13" fillId="0" borderId="0" xfId="8" applyFont="1" applyAlignment="1">
      <alignment horizontal="left" vertical="center" wrapText="1" shrinkToFit="1"/>
    </xf>
    <xf numFmtId="0" fontId="13" fillId="0" borderId="13" xfId="8" applyFont="1" applyBorder="1" applyAlignment="1">
      <alignment horizontal="left" vertical="center" wrapText="1" shrinkToFit="1"/>
    </xf>
    <xf numFmtId="0" fontId="13" fillId="0" borderId="13" xfId="8" applyFont="1" applyBorder="1" applyAlignment="1">
      <alignment horizontal="right" vertical="center"/>
    </xf>
    <xf numFmtId="0" fontId="19" fillId="0" borderId="61" xfId="8" applyFont="1" applyBorder="1" applyAlignment="1">
      <alignment horizontal="center" vertical="center" wrapText="1"/>
    </xf>
    <xf numFmtId="0" fontId="19" fillId="0" borderId="29" xfId="8" applyFont="1" applyBorder="1" applyAlignment="1">
      <alignment horizontal="center" vertical="center" wrapText="1"/>
    </xf>
    <xf numFmtId="183" fontId="13" fillId="0" borderId="7" xfId="3" applyNumberFormat="1" applyFont="1" applyFill="1" applyBorder="1" applyAlignment="1" applyProtection="1">
      <alignment horizontal="center" vertical="center" shrinkToFit="1"/>
    </xf>
    <xf numFmtId="183" fontId="13" fillId="0" borderId="1" xfId="3" applyNumberFormat="1" applyFont="1" applyFill="1" applyBorder="1" applyAlignment="1" applyProtection="1">
      <alignment horizontal="center" vertical="center" shrinkToFit="1"/>
    </xf>
    <xf numFmtId="183" fontId="13" fillId="0" borderId="17" xfId="3" applyNumberFormat="1" applyFont="1" applyFill="1" applyBorder="1" applyAlignment="1" applyProtection="1">
      <alignment horizontal="center" vertical="center" shrinkToFit="1"/>
    </xf>
    <xf numFmtId="38" fontId="13" fillId="0" borderId="76" xfId="3" applyFont="1" applyFill="1" applyBorder="1" applyAlignment="1" applyProtection="1">
      <alignment horizontal="center" vertical="center" shrinkToFit="1"/>
    </xf>
    <xf numFmtId="38" fontId="13" fillId="0" borderId="8" xfId="3" applyFont="1" applyFill="1" applyBorder="1" applyAlignment="1" applyProtection="1">
      <alignment horizontal="center" vertical="center" shrinkToFit="1"/>
    </xf>
    <xf numFmtId="0" fontId="13" fillId="10" borderId="56" xfId="8" applyFont="1" applyFill="1" applyBorder="1" applyAlignment="1">
      <alignment horizontal="center"/>
    </xf>
    <xf numFmtId="0" fontId="13" fillId="10" borderId="16" xfId="8" applyFont="1" applyFill="1" applyBorder="1" applyAlignment="1">
      <alignment horizontal="center"/>
    </xf>
    <xf numFmtId="0" fontId="13" fillId="10" borderId="0" xfId="8" applyFont="1" applyFill="1" applyAlignment="1">
      <alignment horizontal="left"/>
    </xf>
    <xf numFmtId="0" fontId="13" fillId="10" borderId="8" xfId="8" applyFont="1" applyFill="1" applyBorder="1" applyAlignment="1">
      <alignment horizontal="left"/>
    </xf>
    <xf numFmtId="177" fontId="13" fillId="0" borderId="0" xfId="8" applyNumberFormat="1" applyFont="1" applyAlignment="1">
      <alignment horizontal="center"/>
    </xf>
    <xf numFmtId="0" fontId="31" fillId="0" borderId="55" xfId="8" applyFont="1" applyBorder="1" applyAlignment="1">
      <alignment horizontal="center" vertical="center" wrapText="1"/>
    </xf>
    <xf numFmtId="0" fontId="31" fillId="0" borderId="9" xfId="8" applyFont="1" applyBorder="1" applyAlignment="1">
      <alignment horizontal="center" vertical="center" wrapText="1"/>
    </xf>
    <xf numFmtId="0" fontId="31" fillId="0" borderId="10" xfId="8" applyFont="1" applyBorder="1" applyAlignment="1">
      <alignment horizontal="center" vertical="center" wrapText="1"/>
    </xf>
    <xf numFmtId="0" fontId="28" fillId="0" borderId="0" xfId="8" applyFont="1" applyAlignment="1">
      <alignment horizontal="right"/>
    </xf>
    <xf numFmtId="0" fontId="13" fillId="0" borderId="78" xfId="8" applyFont="1" applyBorder="1" applyAlignment="1">
      <alignment horizontal="center"/>
    </xf>
    <xf numFmtId="0" fontId="13" fillId="0" borderId="66" xfId="8" applyFont="1" applyBorder="1" applyAlignment="1">
      <alignment horizontal="center"/>
    </xf>
    <xf numFmtId="0" fontId="13" fillId="0" borderId="56" xfId="8" applyFont="1" applyBorder="1" applyAlignment="1">
      <alignment horizontal="center"/>
    </xf>
    <xf numFmtId="0" fontId="13" fillId="0" borderId="3" xfId="8" applyFont="1" applyBorder="1" applyAlignment="1">
      <alignment horizontal="center"/>
    </xf>
    <xf numFmtId="0" fontId="13" fillId="0" borderId="0" xfId="8" applyFont="1" applyAlignment="1">
      <alignment horizontal="center"/>
    </xf>
    <xf numFmtId="0" fontId="13" fillId="0" borderId="16" xfId="8" applyFont="1" applyBorder="1" applyAlignment="1">
      <alignment horizontal="center"/>
    </xf>
    <xf numFmtId="0" fontId="13" fillId="0" borderId="0" xfId="8" applyFont="1" applyAlignment="1">
      <alignment horizontal="left"/>
    </xf>
    <xf numFmtId="0" fontId="13" fillId="0" borderId="8" xfId="8" applyFont="1" applyBorder="1" applyAlignment="1">
      <alignment horizontal="left"/>
    </xf>
    <xf numFmtId="0" fontId="13" fillId="0" borderId="69" xfId="8" applyFont="1" applyBorder="1" applyAlignment="1">
      <alignment vertical="center" wrapText="1"/>
    </xf>
    <xf numFmtId="0" fontId="13" fillId="0" borderId="71" xfId="8" applyFont="1" applyBorder="1" applyAlignment="1">
      <alignment vertical="center" wrapText="1"/>
    </xf>
    <xf numFmtId="178" fontId="13" fillId="0" borderId="65" xfId="8" applyNumberFormat="1" applyFont="1" applyBorder="1" applyAlignment="1">
      <alignment horizontal="center" vertical="center"/>
    </xf>
    <xf numFmtId="178" fontId="13" fillId="0" borderId="86" xfId="8" applyNumberFormat="1" applyFont="1" applyBorder="1" applyAlignment="1">
      <alignment horizontal="center" vertical="center"/>
    </xf>
    <xf numFmtId="178" fontId="13" fillId="0" borderId="29" xfId="8" applyNumberFormat="1" applyFont="1" applyBorder="1" applyAlignment="1">
      <alignment horizontal="center" vertical="center"/>
    </xf>
    <xf numFmtId="178" fontId="13" fillId="0" borderId="84" xfId="8" applyNumberFormat="1" applyFont="1" applyBorder="1" applyAlignment="1">
      <alignment horizontal="center" vertical="center"/>
    </xf>
    <xf numFmtId="0" fontId="13" fillId="0" borderId="70" xfId="8" applyFont="1" applyBorder="1" applyAlignment="1">
      <alignment horizontal="center" vertical="center" wrapText="1"/>
    </xf>
    <xf numFmtId="0" fontId="13" fillId="0" borderId="10" xfId="8" applyFont="1" applyBorder="1" applyAlignment="1">
      <alignment horizontal="center" vertical="center" wrapText="1"/>
    </xf>
    <xf numFmtId="178" fontId="13" fillId="0" borderId="53" xfId="8" applyNumberFormat="1" applyFont="1" applyBorder="1" applyAlignment="1">
      <alignment horizontal="center" vertical="center"/>
    </xf>
    <xf numFmtId="0" fontId="19" fillId="0" borderId="78" xfId="8" applyFont="1" applyBorder="1" applyAlignment="1">
      <alignment horizontal="center" vertical="center" wrapText="1" shrinkToFit="1"/>
    </xf>
    <xf numFmtId="0" fontId="19" fillId="0" borderId="66" xfId="8" applyFont="1" applyBorder="1" applyAlignment="1">
      <alignment horizontal="center" vertical="center" wrapText="1" shrinkToFit="1"/>
    </xf>
    <xf numFmtId="0" fontId="19" fillId="0" borderId="6" xfId="8" applyFont="1" applyBorder="1" applyAlignment="1">
      <alignment horizontal="center" vertical="center" wrapText="1" shrinkToFit="1"/>
    </xf>
    <xf numFmtId="0" fontId="19" fillId="0" borderId="13" xfId="8" applyFont="1" applyBorder="1" applyAlignment="1">
      <alignment horizontal="center" vertical="center" wrapText="1" shrinkToFit="1"/>
    </xf>
    <xf numFmtId="0" fontId="13" fillId="0" borderId="55" xfId="8" applyFont="1" applyBorder="1" applyAlignment="1">
      <alignment horizontal="center" vertical="center" wrapText="1"/>
    </xf>
    <xf numFmtId="0" fontId="13" fillId="0" borderId="15" xfId="8" applyFont="1" applyBorder="1" applyAlignment="1">
      <alignment horizontal="center" vertical="center" wrapText="1"/>
    </xf>
    <xf numFmtId="182" fontId="13" fillId="0" borderId="69" xfId="8" applyNumberFormat="1" applyFont="1" applyBorder="1" applyAlignment="1">
      <alignment horizontal="right" vertical="center"/>
    </xf>
    <xf numFmtId="182" fontId="13" fillId="0" borderId="1" xfId="8" applyNumberFormat="1" applyFont="1" applyBorder="1" applyAlignment="1">
      <alignment horizontal="right" vertical="center"/>
    </xf>
    <xf numFmtId="0" fontId="15" fillId="0" borderId="38" xfId="8" applyFont="1" applyBorder="1" applyAlignment="1">
      <alignment horizontal="center" vertical="center" shrinkToFit="1"/>
    </xf>
    <xf numFmtId="0" fontId="13" fillId="0" borderId="38" xfId="8" applyFont="1" applyBorder="1" applyAlignment="1">
      <alignment horizontal="center" vertical="center"/>
    </xf>
    <xf numFmtId="0" fontId="13" fillId="0" borderId="37" xfId="8" applyFont="1" applyBorder="1" applyAlignment="1">
      <alignment horizontal="center" vertical="center"/>
    </xf>
    <xf numFmtId="178" fontId="13" fillId="0" borderId="15" xfId="8" applyNumberFormat="1" applyFont="1" applyBorder="1" applyAlignment="1">
      <alignment horizontal="center" vertical="center"/>
    </xf>
    <xf numFmtId="0" fontId="19" fillId="0" borderId="58" xfId="8" applyFont="1" applyBorder="1" applyAlignment="1">
      <alignment horizontal="center" vertical="center" wrapText="1"/>
    </xf>
    <xf numFmtId="0" fontId="19" fillId="0" borderId="39" xfId="8" applyFont="1" applyBorder="1" applyAlignment="1">
      <alignment horizontal="center" vertical="center" wrapText="1"/>
    </xf>
    <xf numFmtId="0" fontId="19" fillId="0" borderId="36" xfId="8" applyFont="1" applyBorder="1" applyAlignment="1">
      <alignment horizontal="center" vertical="center" wrapText="1"/>
    </xf>
    <xf numFmtId="0" fontId="28" fillId="0" borderId="66" xfId="8" applyFont="1" applyBorder="1" applyAlignment="1" applyProtection="1">
      <alignment horizontal="right"/>
      <protection locked="0"/>
    </xf>
    <xf numFmtId="0" fontId="28" fillId="0" borderId="0" xfId="8" applyFont="1" applyAlignment="1" applyProtection="1">
      <alignment horizontal="right"/>
      <protection locked="0"/>
    </xf>
    <xf numFmtId="0" fontId="13" fillId="0" borderId="17" xfId="8" applyFont="1" applyBorder="1" applyAlignment="1" applyProtection="1">
      <alignment horizontal="center" vertical="center" shrinkToFit="1"/>
      <protection locked="0"/>
    </xf>
    <xf numFmtId="0" fontId="15" fillId="0" borderId="70" xfId="8" applyFont="1" applyBorder="1" applyAlignment="1" applyProtection="1">
      <alignment horizontal="center" vertical="center"/>
      <protection locked="0"/>
    </xf>
    <xf numFmtId="0" fontId="13" fillId="0" borderId="67" xfId="8" applyFont="1" applyBorder="1" applyAlignment="1" applyProtection="1">
      <alignment horizontal="center" wrapText="1"/>
      <protection locked="0"/>
    </xf>
    <xf numFmtId="0" fontId="13" fillId="0" borderId="69" xfId="8" applyFont="1" applyBorder="1" applyAlignment="1" applyProtection="1">
      <alignment horizontal="center" wrapText="1"/>
      <protection locked="0"/>
    </xf>
    <xf numFmtId="0" fontId="13" fillId="0" borderId="71" xfId="8" applyFont="1" applyBorder="1" applyAlignment="1" applyProtection="1">
      <alignment horizontal="center" wrapText="1"/>
      <protection locked="0"/>
    </xf>
    <xf numFmtId="0" fontId="13" fillId="0" borderId="6" xfId="8" applyFont="1" applyBorder="1" applyAlignment="1" applyProtection="1">
      <alignment horizontal="center" wrapText="1"/>
      <protection locked="0"/>
    </xf>
    <xf numFmtId="0" fontId="13" fillId="0" borderId="13" xfId="8" applyFont="1" applyBorder="1" applyAlignment="1" applyProtection="1">
      <alignment horizontal="center" wrapText="1"/>
      <protection locked="0"/>
    </xf>
    <xf numFmtId="0" fontId="13" fillId="0" borderId="5" xfId="8" applyFont="1" applyBorder="1" applyAlignment="1" applyProtection="1">
      <alignment horizontal="center" wrapText="1"/>
      <protection locked="0"/>
    </xf>
    <xf numFmtId="0" fontId="13" fillId="0" borderId="69" xfId="8" applyFont="1" applyBorder="1" applyAlignment="1" applyProtection="1">
      <alignment horizontal="center" vertical="center" wrapText="1"/>
      <protection locked="0"/>
    </xf>
    <xf numFmtId="0" fontId="13" fillId="0" borderId="71" xfId="8" applyFont="1" applyBorder="1" applyAlignment="1" applyProtection="1">
      <alignment horizontal="center" vertical="center" wrapText="1"/>
      <protection locked="0"/>
    </xf>
    <xf numFmtId="0" fontId="13" fillId="0" borderId="1" xfId="8" applyFont="1" applyBorder="1" applyAlignment="1" applyProtection="1">
      <alignment horizontal="center" vertical="center" wrapText="1"/>
      <protection locked="0"/>
    </xf>
    <xf numFmtId="0" fontId="13" fillId="0" borderId="6" xfId="8" applyFont="1" applyBorder="1" applyAlignment="1" applyProtection="1">
      <alignment horizontal="center" vertical="center" wrapText="1"/>
      <protection locked="0"/>
    </xf>
    <xf numFmtId="0" fontId="13" fillId="0" borderId="13" xfId="8" applyFont="1" applyBorder="1" applyAlignment="1" applyProtection="1">
      <alignment horizontal="center" vertical="center" wrapText="1"/>
      <protection locked="0"/>
    </xf>
    <xf numFmtId="0" fontId="13" fillId="0" borderId="5" xfId="8" applyFont="1" applyBorder="1" applyAlignment="1" applyProtection="1">
      <alignment horizontal="center" vertical="center" wrapText="1"/>
      <protection locked="0"/>
    </xf>
    <xf numFmtId="0" fontId="19" fillId="0" borderId="66" xfId="8" applyFont="1" applyBorder="1" applyAlignment="1" applyProtection="1">
      <alignment horizontal="center" vertical="center"/>
      <protection locked="0"/>
    </xf>
    <xf numFmtId="0" fontId="13" fillId="0" borderId="11" xfId="8" applyFont="1" applyBorder="1" applyAlignment="1" applyProtection="1">
      <alignment horizontal="center" vertical="center"/>
      <protection locked="0"/>
    </xf>
    <xf numFmtId="0" fontId="13" fillId="0" borderId="30" xfId="8" applyFont="1" applyBorder="1" applyAlignment="1" applyProtection="1">
      <alignment horizontal="center" vertical="center"/>
      <protection locked="0"/>
    </xf>
    <xf numFmtId="0" fontId="13" fillId="0" borderId="34" xfId="8" applyFont="1" applyBorder="1" applyAlignment="1" applyProtection="1">
      <alignment horizontal="center" vertical="center"/>
      <protection locked="0"/>
    </xf>
    <xf numFmtId="0" fontId="13" fillId="0" borderId="57" xfId="8" applyFont="1" applyBorder="1" applyAlignment="1" applyProtection="1">
      <alignment horizontal="center" vertical="center"/>
      <protection locked="0"/>
    </xf>
    <xf numFmtId="0" fontId="13" fillId="0" borderId="34" xfId="8" applyFont="1" applyBorder="1" applyAlignment="1" applyProtection="1">
      <alignment horizontal="center" vertical="center" wrapText="1"/>
      <protection locked="0"/>
    </xf>
    <xf numFmtId="0" fontId="13" fillId="0" borderId="53" xfId="8" applyFont="1" applyBorder="1" applyAlignment="1" applyProtection="1">
      <alignment horizontal="center" vertical="center" wrapText="1"/>
      <protection locked="0"/>
    </xf>
    <xf numFmtId="0" fontId="13" fillId="0" borderId="57" xfId="8" applyFont="1" applyBorder="1" applyAlignment="1" applyProtection="1">
      <alignment horizontal="center" vertical="center" wrapText="1"/>
      <protection locked="0"/>
    </xf>
    <xf numFmtId="0" fontId="13" fillId="0" borderId="2" xfId="8" applyFont="1" applyBorder="1" applyAlignment="1" applyProtection="1">
      <alignment horizontal="center" vertical="center"/>
      <protection locked="0"/>
    </xf>
    <xf numFmtId="180" fontId="13" fillId="0" borderId="34" xfId="8" applyNumberFormat="1" applyFont="1" applyBorder="1" applyAlignment="1" applyProtection="1">
      <alignment horizontal="center" vertical="center"/>
      <protection locked="0"/>
    </xf>
    <xf numFmtId="180" fontId="13" fillId="0" borderId="53" xfId="8" applyNumberFormat="1" applyFont="1" applyBorder="1" applyAlignment="1" applyProtection="1">
      <alignment horizontal="center" vertical="center"/>
      <protection locked="0"/>
    </xf>
    <xf numFmtId="180" fontId="13" fillId="0" borderId="57" xfId="8" applyNumberFormat="1" applyFont="1" applyBorder="1" applyAlignment="1" applyProtection="1">
      <alignment horizontal="center" vertical="center"/>
      <protection locked="0"/>
    </xf>
    <xf numFmtId="0" fontId="13" fillId="0" borderId="53" xfId="8" applyFont="1" applyBorder="1" applyAlignment="1" applyProtection="1">
      <alignment horizontal="center" vertical="center"/>
      <protection locked="0"/>
    </xf>
    <xf numFmtId="0" fontId="13" fillId="0" borderId="0" xfId="8" applyFont="1" applyAlignment="1" applyProtection="1">
      <alignment horizontal="center" vertical="center" wrapText="1"/>
      <protection locked="0"/>
    </xf>
    <xf numFmtId="180" fontId="13" fillId="0" borderId="60" xfId="8" applyNumberFormat="1" applyFont="1" applyBorder="1" applyAlignment="1" applyProtection="1">
      <alignment horizontal="center" vertical="center"/>
      <protection locked="0"/>
    </xf>
    <xf numFmtId="180" fontId="13" fillId="0" borderId="69" xfId="8" applyNumberFormat="1" applyFont="1" applyBorder="1" applyAlignment="1" applyProtection="1">
      <alignment horizontal="center" vertical="center"/>
      <protection locked="0"/>
    </xf>
    <xf numFmtId="180" fontId="13" fillId="0" borderId="1" xfId="8" applyNumberFormat="1" applyFont="1" applyBorder="1" applyAlignment="1" applyProtection="1">
      <alignment horizontal="center" vertical="center"/>
      <protection locked="0"/>
    </xf>
    <xf numFmtId="180" fontId="13" fillId="0" borderId="68" xfId="8" applyNumberFormat="1" applyFont="1" applyBorder="1" applyAlignment="1" applyProtection="1">
      <alignment horizontal="center" vertical="center"/>
      <protection locked="0"/>
    </xf>
    <xf numFmtId="180" fontId="13" fillId="0" borderId="18" xfId="8" applyNumberFormat="1" applyFont="1" applyBorder="1" applyAlignment="1" applyProtection="1">
      <alignment horizontal="center" vertical="center"/>
      <protection locked="0"/>
    </xf>
    <xf numFmtId="0" fontId="19" fillId="0" borderId="68" xfId="8" applyFont="1" applyBorder="1" applyAlignment="1" applyProtection="1">
      <alignment horizontal="left" vertical="center"/>
      <protection locked="0"/>
    </xf>
    <xf numFmtId="0" fontId="19" fillId="0" borderId="18" xfId="8" applyFont="1" applyBorder="1" applyAlignment="1" applyProtection="1">
      <alignment horizontal="left" vertical="center"/>
      <protection locked="0"/>
    </xf>
    <xf numFmtId="180" fontId="13" fillId="0" borderId="65" xfId="8" applyNumberFormat="1" applyFont="1" applyBorder="1" applyAlignment="1" applyProtection="1">
      <alignment horizontal="center" vertical="center"/>
      <protection locked="0"/>
    </xf>
    <xf numFmtId="180" fontId="13" fillId="0" borderId="66" xfId="8" applyNumberFormat="1" applyFont="1" applyBorder="1" applyAlignment="1" applyProtection="1">
      <alignment horizontal="center" vertical="center"/>
      <protection locked="0"/>
    </xf>
    <xf numFmtId="180" fontId="13" fillId="0" borderId="56" xfId="8" applyNumberFormat="1" applyFont="1" applyBorder="1" applyAlignment="1" applyProtection="1">
      <alignment horizontal="center" vertical="center"/>
      <protection locked="0"/>
    </xf>
    <xf numFmtId="178" fontId="13" fillId="0" borderId="66" xfId="8" applyNumberFormat="1" applyFont="1" applyBorder="1" applyAlignment="1">
      <alignment horizontal="center" vertical="center" shrinkToFit="1"/>
    </xf>
    <xf numFmtId="178" fontId="13" fillId="0" borderId="76" xfId="8" applyNumberFormat="1" applyFont="1" applyBorder="1" applyAlignment="1">
      <alignment horizontal="center" vertical="center" shrinkToFit="1"/>
    </xf>
    <xf numFmtId="178" fontId="13" fillId="0" borderId="13" xfId="8" applyNumberFormat="1" applyFont="1" applyBorder="1" applyAlignment="1">
      <alignment horizontal="center" vertical="center" shrinkToFit="1"/>
    </xf>
    <xf numFmtId="178" fontId="13" fillId="0" borderId="5" xfId="8" applyNumberFormat="1" applyFont="1" applyBorder="1" applyAlignment="1">
      <alignment horizontal="center" vertical="center" shrinkToFit="1"/>
    </xf>
    <xf numFmtId="0" fontId="19" fillId="0" borderId="56" xfId="8" applyFont="1" applyBorder="1" applyAlignment="1" applyProtection="1">
      <alignment horizontal="left" vertical="center"/>
      <protection locked="0"/>
    </xf>
    <xf numFmtId="0" fontId="19" fillId="0" borderId="14" xfId="8" applyFont="1" applyBorder="1" applyAlignment="1" applyProtection="1">
      <alignment horizontal="left" vertical="center"/>
      <protection locked="0"/>
    </xf>
    <xf numFmtId="0" fontId="19" fillId="0" borderId="34" xfId="8" applyFont="1" applyBorder="1" applyAlignment="1" applyProtection="1">
      <alignment horizontal="center" vertical="center" wrapText="1"/>
      <protection locked="0"/>
    </xf>
    <xf numFmtId="0" fontId="19" fillId="0" borderId="57" xfId="8" applyFont="1" applyBorder="1" applyAlignment="1" applyProtection="1">
      <alignment horizontal="center" vertical="center" wrapText="1"/>
      <protection locked="0"/>
    </xf>
    <xf numFmtId="182" fontId="13" fillId="10" borderId="1" xfId="8" applyNumberFormat="1" applyFont="1" applyFill="1" applyBorder="1" applyAlignment="1">
      <alignment horizontal="left" vertical="center"/>
    </xf>
    <xf numFmtId="182" fontId="13" fillId="10" borderId="18" xfId="8" applyNumberFormat="1" applyFont="1" applyFill="1" applyBorder="1" applyAlignment="1">
      <alignment horizontal="left" vertical="center"/>
    </xf>
    <xf numFmtId="0" fontId="19" fillId="0" borderId="0" xfId="8" applyFont="1" applyAlignment="1" applyProtection="1">
      <alignment horizontal="center" vertical="center" wrapText="1"/>
      <protection locked="0"/>
    </xf>
    <xf numFmtId="182" fontId="13" fillId="10" borderId="69" xfId="8" applyNumberFormat="1" applyFont="1" applyFill="1" applyBorder="1" applyAlignment="1">
      <alignment horizontal="left" vertical="center"/>
    </xf>
    <xf numFmtId="182" fontId="13" fillId="10" borderId="68" xfId="8" applyNumberFormat="1" applyFont="1" applyFill="1" applyBorder="1" applyAlignment="1">
      <alignment horizontal="left" vertical="center"/>
    </xf>
    <xf numFmtId="0" fontId="13" fillId="0" borderId="69" xfId="8" applyFont="1" applyBorder="1" applyAlignment="1" applyProtection="1">
      <alignment vertical="center" wrapText="1"/>
      <protection locked="0"/>
    </xf>
    <xf numFmtId="0" fontId="13" fillId="0" borderId="71" xfId="8" applyFont="1" applyBorder="1" applyAlignment="1" applyProtection="1">
      <alignment vertical="center" wrapText="1"/>
      <protection locked="0"/>
    </xf>
    <xf numFmtId="0" fontId="13" fillId="0" borderId="0" xfId="8" applyFont="1" applyAlignment="1" applyProtection="1">
      <alignment vertical="center" wrapText="1"/>
      <protection locked="0"/>
    </xf>
    <xf numFmtId="0" fontId="13" fillId="0" borderId="8" xfId="8" applyFont="1" applyBorder="1" applyAlignment="1" applyProtection="1">
      <alignment vertical="center" wrapText="1"/>
      <protection locked="0"/>
    </xf>
    <xf numFmtId="177" fontId="13" fillId="0" borderId="0" xfId="8" applyNumberFormat="1" applyFont="1" applyAlignment="1" applyProtection="1">
      <alignment horizontal="center"/>
      <protection locked="0"/>
    </xf>
    <xf numFmtId="0" fontId="13" fillId="10" borderId="69" xfId="8" applyFont="1" applyFill="1" applyBorder="1" applyAlignment="1" applyProtection="1">
      <alignment vertical="center" wrapText="1"/>
      <protection locked="0"/>
    </xf>
    <xf numFmtId="0" fontId="13" fillId="10" borderId="71" xfId="8" applyFont="1" applyFill="1" applyBorder="1" applyAlignment="1" applyProtection="1">
      <alignment vertical="center" wrapText="1"/>
      <protection locked="0"/>
    </xf>
    <xf numFmtId="0" fontId="13" fillId="10" borderId="0" xfId="8" applyFont="1" applyFill="1" applyAlignment="1" applyProtection="1">
      <alignment vertical="center" wrapText="1"/>
      <protection locked="0"/>
    </xf>
    <xf numFmtId="0" fontId="13" fillId="10" borderId="8" xfId="8" applyFont="1" applyFill="1" applyBorder="1" applyAlignment="1" applyProtection="1">
      <alignment vertical="center" wrapText="1"/>
      <protection locked="0"/>
    </xf>
    <xf numFmtId="0" fontId="16" fillId="0" borderId="0" xfId="8" applyFont="1" applyAlignment="1" applyProtection="1">
      <alignment vertical="center"/>
      <protection locked="0"/>
    </xf>
    <xf numFmtId="0" fontId="16" fillId="0" borderId="0" xfId="8" applyFont="1" applyAlignment="1" applyProtection="1">
      <alignment horizontal="center" vertical="center" wrapText="1"/>
      <protection locked="0"/>
    </xf>
    <xf numFmtId="0" fontId="23" fillId="0" borderId="0" xfId="8" applyFont="1" applyAlignment="1" applyProtection="1">
      <alignment horizontal="center" vertical="center"/>
      <protection locked="0"/>
    </xf>
    <xf numFmtId="0" fontId="15" fillId="0" borderId="69" xfId="8" applyFont="1" applyBorder="1" applyAlignment="1" applyProtection="1">
      <alignment vertical="center"/>
      <protection locked="0"/>
    </xf>
    <xf numFmtId="0" fontId="15" fillId="0" borderId="0" xfId="8" applyFont="1" applyAlignment="1" applyProtection="1">
      <alignment vertical="center"/>
      <protection locked="0"/>
    </xf>
    <xf numFmtId="0" fontId="15" fillId="10" borderId="52" xfId="14" applyFont="1" applyFill="1" applyBorder="1" applyAlignment="1">
      <alignment horizontal="center" vertical="center" wrapText="1"/>
    </xf>
    <xf numFmtId="0" fontId="15" fillId="10" borderId="38" xfId="14" applyFont="1" applyFill="1" applyBorder="1" applyAlignment="1">
      <alignment horizontal="center" vertical="center" wrapText="1"/>
    </xf>
    <xf numFmtId="0" fontId="15" fillId="10" borderId="37" xfId="14" applyFont="1" applyFill="1" applyBorder="1" applyAlignment="1">
      <alignment horizontal="center" vertical="center" wrapText="1"/>
    </xf>
    <xf numFmtId="0" fontId="15" fillId="10" borderId="54" xfId="14" applyFont="1" applyFill="1" applyBorder="1" applyAlignment="1">
      <alignment horizontal="center" vertical="center" wrapText="1"/>
    </xf>
    <xf numFmtId="0" fontId="15" fillId="10" borderId="4" xfId="14" applyFont="1" applyFill="1" applyBorder="1" applyAlignment="1">
      <alignment horizontal="center" vertical="center" wrapText="1"/>
    </xf>
    <xf numFmtId="0" fontId="14" fillId="0" borderId="0" xfId="14" applyFont="1" applyAlignment="1" applyProtection="1">
      <alignment horizontal="center" vertical="center"/>
      <protection locked="0"/>
    </xf>
    <xf numFmtId="187" fontId="15" fillId="10" borderId="54" xfId="14" applyNumberFormat="1" applyFont="1" applyFill="1" applyBorder="1" applyAlignment="1">
      <alignment horizontal="center" vertical="center" wrapText="1"/>
    </xf>
    <xf numFmtId="187" fontId="15" fillId="10" borderId="38" xfId="14" applyNumberFormat="1" applyFont="1" applyFill="1" applyBorder="1" applyAlignment="1">
      <alignment horizontal="center" vertical="center" wrapText="1"/>
    </xf>
    <xf numFmtId="187" fontId="15" fillId="10" borderId="4" xfId="14" applyNumberFormat="1" applyFont="1" applyFill="1" applyBorder="1" applyAlignment="1">
      <alignment horizontal="center" vertical="center" wrapText="1"/>
    </xf>
    <xf numFmtId="187" fontId="15" fillId="10" borderId="52" xfId="14" applyNumberFormat="1" applyFont="1" applyFill="1" applyBorder="1" applyAlignment="1">
      <alignment horizontal="center" vertical="center" wrapText="1"/>
    </xf>
    <xf numFmtId="187" fontId="15" fillId="10" borderId="37" xfId="14" applyNumberFormat="1" applyFont="1" applyFill="1" applyBorder="1" applyAlignment="1">
      <alignment horizontal="center" vertical="center" wrapText="1"/>
    </xf>
    <xf numFmtId="0" fontId="15" fillId="10" borderId="54" xfId="14" applyFont="1" applyFill="1" applyBorder="1" applyAlignment="1">
      <alignment horizontal="center" vertical="center"/>
    </xf>
    <xf numFmtId="0" fontId="15" fillId="10" borderId="38" xfId="14" applyFont="1" applyFill="1" applyBorder="1" applyAlignment="1">
      <alignment horizontal="center" vertical="center"/>
    </xf>
    <xf numFmtId="0" fontId="15" fillId="10" borderId="4" xfId="14" applyFont="1" applyFill="1" applyBorder="1" applyAlignment="1">
      <alignment horizontal="center" vertical="center"/>
    </xf>
    <xf numFmtId="0" fontId="16" fillId="0" borderId="55" xfId="14" applyFont="1" applyBorder="1" applyAlignment="1">
      <alignment horizontal="left" vertical="center" wrapText="1"/>
    </xf>
    <xf numFmtId="0" fontId="16" fillId="0" borderId="9" xfId="14" applyFont="1" applyBorder="1" applyAlignment="1">
      <alignment horizontal="left" vertical="center" wrapText="1"/>
    </xf>
    <xf numFmtId="0" fontId="16" fillId="0" borderId="15" xfId="14" applyFont="1" applyBorder="1" applyAlignment="1">
      <alignment horizontal="left" vertical="center" wrapText="1"/>
    </xf>
    <xf numFmtId="0" fontId="16" fillId="0" borderId="55" xfId="14" applyFont="1" applyBorder="1" applyAlignment="1">
      <alignment horizontal="left" vertical="center" wrapText="1" shrinkToFit="1"/>
    </xf>
    <xf numFmtId="0" fontId="16" fillId="0" borderId="9" xfId="14" applyFont="1" applyBorder="1" applyAlignment="1">
      <alignment horizontal="left" vertical="center" wrapText="1" shrinkToFit="1"/>
    </xf>
    <xf numFmtId="0" fontId="16" fillId="0" borderId="15" xfId="14" applyFont="1" applyBorder="1" applyAlignment="1">
      <alignment horizontal="left" vertical="center" wrapText="1" shrinkToFit="1"/>
    </xf>
    <xf numFmtId="182" fontId="15" fillId="10" borderId="55" xfId="14" applyNumberFormat="1" applyFont="1" applyFill="1" applyBorder="1" applyAlignment="1">
      <alignment horizontal="center" vertical="center"/>
    </xf>
    <xf numFmtId="182" fontId="15" fillId="10" borderId="9" xfId="14" applyNumberFormat="1" applyFont="1" applyFill="1" applyBorder="1" applyAlignment="1">
      <alignment horizontal="center" vertical="center"/>
    </xf>
    <xf numFmtId="0" fontId="15" fillId="10" borderId="70" xfId="14" applyFont="1" applyFill="1" applyBorder="1" applyAlignment="1">
      <alignment horizontal="center" vertical="center"/>
    </xf>
    <xf numFmtId="0" fontId="15" fillId="10" borderId="9" xfId="14" applyFont="1" applyFill="1" applyBorder="1" applyAlignment="1">
      <alignment horizontal="center" vertical="center"/>
    </xf>
    <xf numFmtId="0" fontId="15" fillId="10" borderId="10" xfId="14" applyFont="1" applyFill="1" applyBorder="1" applyAlignment="1">
      <alignment horizontal="center" vertical="center"/>
    </xf>
    <xf numFmtId="187" fontId="15" fillId="10" borderId="52" xfId="14" applyNumberFormat="1" applyFont="1" applyFill="1" applyBorder="1" applyAlignment="1">
      <alignment horizontal="center" vertical="center"/>
    </xf>
    <xf numFmtId="187" fontId="15" fillId="10" borderId="37" xfId="14" applyNumberFormat="1" applyFont="1" applyFill="1" applyBorder="1" applyAlignment="1">
      <alignment horizontal="center" vertical="center"/>
    </xf>
    <xf numFmtId="178" fontId="15" fillId="10" borderId="55" xfId="14" applyNumberFormat="1" applyFont="1" applyFill="1" applyBorder="1" applyAlignment="1">
      <alignment horizontal="center" vertical="center" shrinkToFit="1"/>
    </xf>
    <xf numFmtId="178" fontId="15" fillId="10" borderId="56" xfId="14" applyNumberFormat="1" applyFont="1" applyFill="1" applyBorder="1" applyAlignment="1">
      <alignment horizontal="center" vertical="center" shrinkToFit="1"/>
    </xf>
    <xf numFmtId="178" fontId="15" fillId="10" borderId="9" xfId="14" applyNumberFormat="1" applyFont="1" applyFill="1" applyBorder="1" applyAlignment="1">
      <alignment horizontal="center" vertical="center" shrinkToFit="1"/>
    </xf>
    <xf numFmtId="178" fontId="15" fillId="10" borderId="16" xfId="14" applyNumberFormat="1" applyFont="1" applyFill="1" applyBorder="1" applyAlignment="1">
      <alignment horizontal="center" vertical="center" shrinkToFit="1"/>
    </xf>
    <xf numFmtId="182" fontId="15" fillId="10" borderId="66" xfId="14" applyNumberFormat="1" applyFont="1" applyFill="1" applyBorder="1" applyAlignment="1">
      <alignment horizontal="center" vertical="center"/>
    </xf>
    <xf numFmtId="182" fontId="15" fillId="10" borderId="56" xfId="14" applyNumberFormat="1" applyFont="1" applyFill="1" applyBorder="1" applyAlignment="1">
      <alignment horizontal="center" vertical="center"/>
    </xf>
    <xf numFmtId="182" fontId="15" fillId="10" borderId="0" xfId="14" applyNumberFormat="1" applyFont="1" applyFill="1" applyAlignment="1">
      <alignment horizontal="center" vertical="center"/>
    </xf>
    <xf numFmtId="182" fontId="15" fillId="10" borderId="16" xfId="14" applyNumberFormat="1" applyFont="1" applyFill="1" applyBorder="1" applyAlignment="1">
      <alignment horizontal="center" vertical="center"/>
    </xf>
    <xf numFmtId="188" fontId="15" fillId="0" borderId="15" xfId="14" applyNumberFormat="1" applyFont="1" applyBorder="1" applyAlignment="1">
      <alignment horizontal="center" vertical="center" shrinkToFit="1"/>
    </xf>
    <xf numFmtId="188" fontId="15" fillId="0" borderId="14" xfId="14" applyNumberFormat="1" applyFont="1" applyBorder="1" applyAlignment="1">
      <alignment horizontal="center" vertical="center" shrinkToFit="1"/>
    </xf>
    <xf numFmtId="0" fontId="15" fillId="10" borderId="37" xfId="14" applyFont="1" applyFill="1" applyBorder="1" applyAlignment="1">
      <alignment horizontal="center" vertical="center"/>
    </xf>
    <xf numFmtId="0" fontId="13" fillId="10" borderId="70" xfId="14" applyFont="1" applyFill="1" applyBorder="1" applyAlignment="1">
      <alignment horizontal="center"/>
    </xf>
    <xf numFmtId="0" fontId="13" fillId="10" borderId="9" xfId="14" applyFont="1" applyFill="1" applyBorder="1" applyAlignment="1">
      <alignment horizontal="center"/>
    </xf>
    <xf numFmtId="0" fontId="13" fillId="10" borderId="68" xfId="14" applyFont="1" applyFill="1" applyBorder="1" applyAlignment="1">
      <alignment horizontal="center"/>
    </xf>
    <xf numFmtId="0" fontId="13" fillId="10" borderId="16" xfId="14" applyFont="1" applyFill="1" applyBorder="1" applyAlignment="1">
      <alignment horizontal="center"/>
    </xf>
    <xf numFmtId="0" fontId="13" fillId="0" borderId="70" xfId="14" applyFont="1" applyBorder="1" applyAlignment="1">
      <alignment horizontal="right"/>
    </xf>
    <xf numFmtId="0" fontId="13" fillId="0" borderId="9" xfId="14" applyFont="1" applyBorder="1" applyAlignment="1">
      <alignment horizontal="right"/>
    </xf>
    <xf numFmtId="0" fontId="15" fillId="0" borderId="68" xfId="14" applyFont="1" applyBorder="1" applyAlignment="1" applyProtection="1">
      <alignment horizontal="center"/>
      <protection locked="0"/>
    </xf>
    <xf numFmtId="0" fontId="15" fillId="0" borderId="16" xfId="14" applyFont="1" applyBorder="1" applyAlignment="1" applyProtection="1">
      <alignment horizontal="center"/>
      <protection locked="0"/>
    </xf>
    <xf numFmtId="187" fontId="15" fillId="0" borderId="89" xfId="14" applyNumberFormat="1" applyFont="1" applyBorder="1" applyAlignment="1" applyProtection="1">
      <alignment horizontal="center" vertical="center" wrapText="1"/>
      <protection locked="0"/>
    </xf>
    <xf numFmtId="187" fontId="15" fillId="0" borderId="90" xfId="14" applyNumberFormat="1" applyFont="1" applyBorder="1" applyAlignment="1" applyProtection="1">
      <alignment horizontal="center" vertical="center" wrapText="1"/>
      <protection locked="0"/>
    </xf>
    <xf numFmtId="187" fontId="15" fillId="10" borderId="4" xfId="14" applyNumberFormat="1" applyFont="1" applyFill="1" applyBorder="1" applyAlignment="1">
      <alignment horizontal="center" vertical="center"/>
    </xf>
    <xf numFmtId="187" fontId="15" fillId="0" borderId="91" xfId="14" applyNumberFormat="1" applyFont="1" applyBorder="1" applyAlignment="1" applyProtection="1">
      <alignment horizontal="center" vertical="center" wrapText="1"/>
      <protection locked="0"/>
    </xf>
    <xf numFmtId="0" fontId="13" fillId="10" borderId="52" xfId="14" applyFont="1" applyFill="1" applyBorder="1" applyAlignment="1">
      <alignment horizontal="center" vertical="center"/>
    </xf>
    <xf numFmtId="0" fontId="13" fillId="10" borderId="4" xfId="14" applyFont="1" applyFill="1" applyBorder="1" applyAlignment="1">
      <alignment horizontal="center" vertical="center"/>
    </xf>
    <xf numFmtId="0" fontId="13" fillId="10" borderId="38" xfId="14" applyFont="1" applyFill="1" applyBorder="1" applyAlignment="1">
      <alignment horizontal="center" vertical="center"/>
    </xf>
    <xf numFmtId="0" fontId="13" fillId="10" borderId="37" xfId="14" applyFont="1" applyFill="1" applyBorder="1" applyAlignment="1">
      <alignment horizontal="center" vertical="center"/>
    </xf>
    <xf numFmtId="0" fontId="13" fillId="0" borderId="69" xfId="14" applyFont="1" applyBorder="1" applyAlignment="1">
      <alignment horizontal="center"/>
    </xf>
    <xf numFmtId="0" fontId="13" fillId="0" borderId="13" xfId="14" applyFont="1" applyBorder="1" applyAlignment="1">
      <alignment horizontal="center"/>
    </xf>
    <xf numFmtId="177" fontId="13" fillId="0" borderId="13" xfId="14" applyNumberFormat="1" applyFont="1" applyBorder="1" applyAlignment="1">
      <alignment horizontal="left" vertical="center"/>
    </xf>
    <xf numFmtId="0" fontId="16" fillId="3" borderId="55" xfId="14" applyFont="1" applyFill="1" applyBorder="1" applyAlignment="1" applyProtection="1">
      <alignment horizontal="center" vertical="center" wrapText="1"/>
      <protection locked="0"/>
    </xf>
    <xf numFmtId="0" fontId="16" fillId="3" borderId="66" xfId="14" applyFont="1" applyFill="1" applyBorder="1" applyAlignment="1" applyProtection="1">
      <alignment horizontal="center" vertical="center"/>
      <protection locked="0"/>
    </xf>
    <xf numFmtId="0" fontId="16" fillId="3" borderId="76" xfId="14" applyFont="1" applyFill="1" applyBorder="1" applyAlignment="1" applyProtection="1">
      <alignment horizontal="center" vertical="center"/>
      <protection locked="0"/>
    </xf>
    <xf numFmtId="0" fontId="16" fillId="3" borderId="15" xfId="14" applyFont="1" applyFill="1" applyBorder="1" applyAlignment="1" applyProtection="1">
      <alignment horizontal="center" vertical="center"/>
      <protection locked="0"/>
    </xf>
    <xf numFmtId="0" fontId="16" fillId="3" borderId="13" xfId="14" applyFont="1" applyFill="1" applyBorder="1" applyAlignment="1" applyProtection="1">
      <alignment horizontal="center" vertical="center"/>
      <protection locked="0"/>
    </xf>
    <xf numFmtId="0" fontId="16" fillId="3" borderId="5" xfId="14" applyFont="1" applyFill="1" applyBorder="1" applyAlignment="1" applyProtection="1">
      <alignment horizontal="center" vertical="center"/>
      <protection locked="0"/>
    </xf>
    <xf numFmtId="182" fontId="13" fillId="7" borderId="0" xfId="14" applyNumberFormat="1" applyFont="1" applyFill="1" applyAlignment="1" applyProtection="1">
      <alignment horizontal="right" vertical="center"/>
      <protection locked="0"/>
    </xf>
    <xf numFmtId="0" fontId="16" fillId="0" borderId="0" xfId="14" applyFont="1" applyAlignment="1" applyProtection="1">
      <alignment horizontal="right" vertical="center"/>
      <protection locked="0"/>
    </xf>
    <xf numFmtId="182" fontId="13" fillId="0" borderId="0" xfId="14" applyNumberFormat="1" applyFont="1" applyAlignment="1" applyProtection="1">
      <alignment horizontal="left" vertical="center"/>
      <protection locked="0"/>
    </xf>
    <xf numFmtId="182" fontId="15" fillId="10" borderId="55" xfId="14" applyNumberFormat="1" applyFont="1" applyFill="1" applyBorder="1" applyAlignment="1">
      <alignment horizontal="center" vertical="center" shrinkToFit="1"/>
    </xf>
    <xf numFmtId="182" fontId="15" fillId="10" borderId="66" xfId="14" applyNumberFormat="1" applyFont="1" applyFill="1" applyBorder="1" applyAlignment="1">
      <alignment horizontal="center" vertical="center" shrinkToFit="1"/>
    </xf>
    <xf numFmtId="182" fontId="15" fillId="10" borderId="56" xfId="14" applyNumberFormat="1" applyFont="1" applyFill="1" applyBorder="1" applyAlignment="1">
      <alignment horizontal="center" vertical="center" shrinkToFit="1"/>
    </xf>
    <xf numFmtId="182" fontId="15" fillId="10" borderId="9" xfId="14" applyNumberFormat="1" applyFont="1" applyFill="1" applyBorder="1" applyAlignment="1">
      <alignment horizontal="center" vertical="center" shrinkToFit="1"/>
    </xf>
    <xf numFmtId="182" fontId="15" fillId="10" borderId="0" xfId="14" applyNumberFormat="1" applyFont="1" applyFill="1" applyAlignment="1">
      <alignment horizontal="center" vertical="center" shrinkToFit="1"/>
    </xf>
    <xf numFmtId="182" fontId="15" fillId="10" borderId="16" xfId="14" applyNumberFormat="1" applyFont="1" applyFill="1" applyBorder="1" applyAlignment="1">
      <alignment horizontal="center" vertical="center" shrinkToFit="1"/>
    </xf>
    <xf numFmtId="0" fontId="15" fillId="10" borderId="54" xfId="14" applyFont="1" applyFill="1" applyBorder="1" applyAlignment="1">
      <alignment horizontal="center" vertical="center" shrinkToFit="1"/>
    </xf>
    <xf numFmtId="0" fontId="15" fillId="10" borderId="4" xfId="14" applyFont="1" applyFill="1" applyBorder="1" applyAlignment="1">
      <alignment horizontal="center" vertical="center" shrinkToFit="1"/>
    </xf>
    <xf numFmtId="0" fontId="45" fillId="3" borderId="52" xfId="14" applyFont="1" applyFill="1" applyBorder="1" applyAlignment="1" applyProtection="1">
      <alignment horizontal="center" vertical="center"/>
      <protection locked="0"/>
    </xf>
    <xf numFmtId="0" fontId="45" fillId="3" borderId="37" xfId="14" applyFont="1" applyFill="1" applyBorder="1" applyAlignment="1" applyProtection="1">
      <alignment horizontal="center" vertical="center"/>
      <protection locked="0"/>
    </xf>
    <xf numFmtId="0" fontId="15" fillId="3" borderId="66" xfId="14" applyFont="1" applyFill="1" applyBorder="1" applyAlignment="1" applyProtection="1">
      <alignment horizontal="center" vertical="center"/>
      <protection locked="0"/>
    </xf>
    <xf numFmtId="0" fontId="15" fillId="3" borderId="13" xfId="14" applyFont="1" applyFill="1" applyBorder="1" applyAlignment="1" applyProtection="1">
      <alignment horizontal="center" vertical="center"/>
      <protection locked="0"/>
    </xf>
    <xf numFmtId="0" fontId="15" fillId="3" borderId="69" xfId="14" applyFont="1" applyFill="1" applyBorder="1" applyAlignment="1" applyProtection="1">
      <alignment horizontal="center" vertical="center"/>
      <protection locked="0"/>
    </xf>
    <xf numFmtId="0" fontId="15" fillId="3" borderId="1" xfId="14" applyFont="1" applyFill="1" applyBorder="1" applyAlignment="1" applyProtection="1">
      <alignment horizontal="center" vertical="center"/>
      <protection locked="0"/>
    </xf>
    <xf numFmtId="0" fontId="15" fillId="3" borderId="63" xfId="14" applyFont="1" applyFill="1" applyBorder="1" applyAlignment="1" applyProtection="1">
      <alignment horizontal="left" vertical="center" indent="1"/>
      <protection locked="0"/>
    </xf>
    <xf numFmtId="0" fontId="15" fillId="3" borderId="64" xfId="14" applyFont="1" applyFill="1" applyBorder="1" applyAlignment="1" applyProtection="1">
      <alignment horizontal="left" vertical="center" indent="1"/>
      <protection locked="0"/>
    </xf>
    <xf numFmtId="0" fontId="16" fillId="3" borderId="70" xfId="14" applyFont="1" applyFill="1" applyBorder="1" applyAlignment="1" applyProtection="1">
      <alignment horizontal="center" vertical="center" wrapText="1"/>
      <protection locked="0"/>
    </xf>
    <xf numFmtId="0" fontId="16" fillId="3" borderId="69" xfId="14" applyFont="1" applyFill="1" applyBorder="1" applyAlignment="1" applyProtection="1">
      <alignment horizontal="center" vertical="center" wrapText="1"/>
      <protection locked="0"/>
    </xf>
    <xf numFmtId="0" fontId="16" fillId="3" borderId="71" xfId="14" applyFont="1" applyFill="1" applyBorder="1" applyAlignment="1" applyProtection="1">
      <alignment horizontal="center" vertical="center" wrapText="1"/>
      <protection locked="0"/>
    </xf>
    <xf numFmtId="0" fontId="16" fillId="3" borderId="10" xfId="14" applyFont="1" applyFill="1" applyBorder="1" applyAlignment="1" applyProtection="1">
      <alignment horizontal="center" vertical="center" wrapText="1"/>
      <protection locked="0"/>
    </xf>
    <xf numFmtId="0" fontId="16" fillId="3" borderId="1" xfId="14" applyFont="1" applyFill="1" applyBorder="1" applyAlignment="1" applyProtection="1">
      <alignment horizontal="center" vertical="center" wrapText="1"/>
      <protection locked="0"/>
    </xf>
    <xf numFmtId="0" fontId="16" fillId="3" borderId="17" xfId="14" applyFont="1" applyFill="1" applyBorder="1" applyAlignment="1" applyProtection="1">
      <alignment horizontal="center" vertical="center" wrapText="1"/>
      <protection locked="0"/>
    </xf>
    <xf numFmtId="0" fontId="53" fillId="7" borderId="0" xfId="14" applyFont="1" applyFill="1" applyAlignment="1" applyProtection="1">
      <alignment horizontal="right" vertical="center" indent="1"/>
      <protection locked="0"/>
    </xf>
    <xf numFmtId="0" fontId="16" fillId="3" borderId="55" xfId="14" applyFont="1" applyFill="1" applyBorder="1" applyAlignment="1" applyProtection="1">
      <alignment horizontal="center" vertical="center" wrapText="1" shrinkToFit="1"/>
      <protection locked="0"/>
    </xf>
    <xf numFmtId="0" fontId="16" fillId="3" borderId="15" xfId="14" applyFont="1" applyFill="1" applyBorder="1" applyAlignment="1" applyProtection="1">
      <alignment horizontal="center" vertical="center" shrinkToFit="1"/>
      <protection locked="0"/>
    </xf>
    <xf numFmtId="0" fontId="16" fillId="3" borderId="70" xfId="14" applyFont="1" applyFill="1" applyBorder="1" applyAlignment="1" applyProtection="1">
      <alignment horizontal="center" vertical="center"/>
      <protection locked="0"/>
    </xf>
    <xf numFmtId="0" fontId="16" fillId="3" borderId="10" xfId="14" applyFont="1" applyFill="1" applyBorder="1" applyAlignment="1" applyProtection="1">
      <alignment horizontal="center" vertical="center"/>
      <protection locked="0"/>
    </xf>
    <xf numFmtId="0" fontId="16" fillId="3" borderId="52" xfId="14" applyFont="1" applyFill="1" applyBorder="1" applyAlignment="1" applyProtection="1">
      <alignment horizontal="center" vertical="center" shrinkToFit="1"/>
      <protection locked="0"/>
    </xf>
    <xf numFmtId="0" fontId="16" fillId="3" borderId="37" xfId="14" applyFont="1" applyFill="1" applyBorder="1" applyAlignment="1" applyProtection="1">
      <alignment horizontal="center" vertical="center" shrinkToFit="1"/>
      <protection locked="0"/>
    </xf>
    <xf numFmtId="0" fontId="16" fillId="3" borderId="52" xfId="14" applyFont="1" applyFill="1" applyBorder="1" applyAlignment="1" applyProtection="1">
      <alignment horizontal="center" vertical="center"/>
      <protection locked="0"/>
    </xf>
    <xf numFmtId="0" fontId="16" fillId="3" borderId="37" xfId="14" applyFont="1" applyFill="1" applyBorder="1" applyAlignment="1" applyProtection="1">
      <alignment horizontal="center" vertical="center"/>
      <protection locked="0"/>
    </xf>
    <xf numFmtId="0" fontId="16" fillId="3" borderId="66" xfId="14" applyFont="1" applyFill="1" applyBorder="1" applyAlignment="1" applyProtection="1">
      <alignment horizontal="center" vertical="center" shrinkToFit="1"/>
      <protection locked="0"/>
    </xf>
    <xf numFmtId="0" fontId="16" fillId="3" borderId="56" xfId="14" applyFont="1" applyFill="1" applyBorder="1" applyAlignment="1" applyProtection="1">
      <alignment horizontal="center" vertical="center" shrinkToFit="1"/>
      <protection locked="0"/>
    </xf>
    <xf numFmtId="0" fontId="16" fillId="3" borderId="13" xfId="14" applyFont="1" applyFill="1" applyBorder="1" applyAlignment="1" applyProtection="1">
      <alignment horizontal="center" vertical="center" shrinkToFit="1"/>
      <protection locked="0"/>
    </xf>
    <xf numFmtId="0" fontId="16" fillId="3" borderId="14" xfId="14" applyFont="1" applyFill="1" applyBorder="1" applyAlignment="1" applyProtection="1">
      <alignment horizontal="center" vertical="center" shrinkToFit="1"/>
      <protection locked="0"/>
    </xf>
    <xf numFmtId="0" fontId="16" fillId="3" borderId="55" xfId="14" applyFont="1" applyFill="1" applyBorder="1" applyAlignment="1" applyProtection="1">
      <alignment horizontal="center" vertical="center" textRotation="255"/>
      <protection locked="0"/>
    </xf>
    <xf numFmtId="0" fontId="16" fillId="3" borderId="9" xfId="14" applyFont="1" applyFill="1" applyBorder="1" applyAlignment="1" applyProtection="1">
      <alignment horizontal="center" vertical="center" textRotation="255"/>
      <protection locked="0"/>
    </xf>
    <xf numFmtId="0" fontId="16" fillId="3" borderId="10" xfId="14" applyFont="1" applyFill="1" applyBorder="1" applyAlignment="1" applyProtection="1">
      <alignment horizontal="center" vertical="center" textRotation="255"/>
      <protection locked="0"/>
    </xf>
    <xf numFmtId="0" fontId="15" fillId="3" borderId="61" xfId="14" applyFont="1" applyFill="1" applyBorder="1" applyAlignment="1" applyProtection="1">
      <alignment horizontal="left" vertical="center" indent="1"/>
      <protection locked="0"/>
    </xf>
    <xf numFmtId="0" fontId="15" fillId="3" borderId="62" xfId="14" applyFont="1" applyFill="1" applyBorder="1" applyAlignment="1" applyProtection="1">
      <alignment horizontal="left" vertical="center" indent="1"/>
      <protection locked="0"/>
    </xf>
    <xf numFmtId="6" fontId="46" fillId="0" borderId="0" xfId="16" applyFont="1" applyFill="1" applyBorder="1" applyAlignment="1" applyProtection="1">
      <alignment horizontal="left" vertical="center" shrinkToFit="1"/>
    </xf>
    <xf numFmtId="0" fontId="55" fillId="10" borderId="0" xfId="14" applyFont="1" applyFill="1" applyAlignment="1" applyProtection="1">
      <alignment horizontal="left" vertical="center" shrinkToFit="1"/>
      <protection locked="0"/>
    </xf>
    <xf numFmtId="0" fontId="117" fillId="2" borderId="72" xfId="14" applyFont="1" applyFill="1" applyBorder="1" applyAlignment="1" applyProtection="1">
      <alignment horizontal="center" vertical="center"/>
      <protection locked="0"/>
    </xf>
    <xf numFmtId="0" fontId="117" fillId="2" borderId="27" xfId="14" applyFont="1" applyFill="1" applyBorder="1" applyAlignment="1" applyProtection="1">
      <alignment horizontal="center" vertical="center"/>
      <protection locked="0"/>
    </xf>
    <xf numFmtId="0" fontId="117" fillId="2" borderId="19" xfId="14" applyFont="1" applyFill="1" applyBorder="1" applyAlignment="1" applyProtection="1">
      <alignment horizontal="center" vertical="center"/>
      <protection locked="0"/>
    </xf>
    <xf numFmtId="0" fontId="16" fillId="0" borderId="49" xfId="14" applyFont="1" applyBorder="1" applyAlignment="1" applyProtection="1">
      <alignment horizontal="center" vertical="center"/>
      <protection locked="0"/>
    </xf>
    <xf numFmtId="0" fontId="16" fillId="0" borderId="11" xfId="14" applyFont="1" applyBorder="1" applyAlignment="1" applyProtection="1">
      <alignment horizontal="center" vertical="center"/>
      <protection locked="0"/>
    </xf>
    <xf numFmtId="0" fontId="16" fillId="0" borderId="81" xfId="14" applyFont="1" applyBorder="1" applyAlignment="1" applyProtection="1">
      <alignment horizontal="center" vertical="center"/>
      <protection locked="0"/>
    </xf>
    <xf numFmtId="0" fontId="16" fillId="10" borderId="55" xfId="14" applyFont="1" applyFill="1" applyBorder="1" applyAlignment="1">
      <alignment horizontal="left" vertical="center" wrapText="1"/>
    </xf>
    <xf numFmtId="0" fontId="16" fillId="10" borderId="9" xfId="14" applyFont="1" applyFill="1" applyBorder="1" applyAlignment="1">
      <alignment horizontal="left" vertical="center" wrapText="1"/>
    </xf>
    <xf numFmtId="0" fontId="16" fillId="10" borderId="15" xfId="14" applyFont="1" applyFill="1" applyBorder="1" applyAlignment="1">
      <alignment horizontal="left" vertical="center" wrapText="1"/>
    </xf>
    <xf numFmtId="0" fontId="16" fillId="0" borderId="52" xfId="14" applyFont="1" applyBorder="1" applyAlignment="1">
      <alignment horizontal="left" vertical="center" wrapText="1"/>
    </xf>
    <xf numFmtId="0" fontId="16" fillId="0" borderId="38" xfId="14" applyFont="1" applyBorder="1" applyAlignment="1">
      <alignment horizontal="left" vertical="center" wrapText="1"/>
    </xf>
    <xf numFmtId="0" fontId="16" fillId="0" borderId="37" xfId="14" applyFont="1" applyBorder="1" applyAlignment="1">
      <alignment horizontal="left" vertical="center" wrapText="1"/>
    </xf>
    <xf numFmtId="0" fontId="68" fillId="2" borderId="0" xfId="14" applyFont="1" applyFill="1" applyAlignment="1" applyProtection="1">
      <alignment horizontal="center" vertical="center" wrapText="1"/>
      <protection locked="0"/>
    </xf>
    <xf numFmtId="0" fontId="117" fillId="2" borderId="8" xfId="14" applyFont="1" applyFill="1" applyBorder="1" applyAlignment="1" applyProtection="1">
      <alignment horizontal="center" vertical="center"/>
      <protection locked="0"/>
    </xf>
    <xf numFmtId="0" fontId="117" fillId="2" borderId="17" xfId="14" applyFont="1" applyFill="1" applyBorder="1" applyAlignment="1" applyProtection="1">
      <alignment horizontal="center" vertical="center"/>
      <protection locked="0"/>
    </xf>
    <xf numFmtId="0" fontId="15" fillId="3" borderId="70" xfId="14" applyFont="1" applyFill="1" applyBorder="1" applyAlignment="1" applyProtection="1">
      <alignment horizontal="distributed" vertical="center" indent="1"/>
      <protection locked="0"/>
    </xf>
    <xf numFmtId="0" fontId="15" fillId="3" borderId="68" xfId="14" applyFont="1" applyFill="1" applyBorder="1" applyAlignment="1" applyProtection="1">
      <alignment horizontal="distributed" vertical="center" indent="1"/>
      <protection locked="0"/>
    </xf>
    <xf numFmtId="0" fontId="15" fillId="3" borderId="10" xfId="14" applyFont="1" applyFill="1" applyBorder="1" applyAlignment="1" applyProtection="1">
      <alignment horizontal="distributed" vertical="center" indent="1"/>
      <protection locked="0"/>
    </xf>
    <xf numFmtId="0" fontId="15" fillId="3" borderId="18" xfId="14" applyFont="1" applyFill="1" applyBorder="1" applyAlignment="1" applyProtection="1">
      <alignment horizontal="distributed" vertical="center" indent="1"/>
      <protection locked="0"/>
    </xf>
    <xf numFmtId="0" fontId="16" fillId="3" borderId="68" xfId="14" applyFont="1" applyFill="1" applyBorder="1" applyAlignment="1" applyProtection="1">
      <alignment horizontal="center" vertical="center"/>
      <protection locked="0"/>
    </xf>
    <xf numFmtId="0" fontId="16" fillId="3" borderId="18" xfId="14" applyFont="1" applyFill="1" applyBorder="1" applyAlignment="1" applyProtection="1">
      <alignment horizontal="center" vertical="center"/>
      <protection locked="0"/>
    </xf>
    <xf numFmtId="0" fontId="16" fillId="3" borderId="69" xfId="14" applyFont="1" applyFill="1" applyBorder="1" applyAlignment="1" applyProtection="1">
      <alignment horizontal="center" vertical="center"/>
      <protection locked="0"/>
    </xf>
    <xf numFmtId="0" fontId="16" fillId="3" borderId="1" xfId="14" applyFont="1" applyFill="1" applyBorder="1" applyAlignment="1" applyProtection="1">
      <alignment horizontal="center" vertical="center"/>
      <protection locked="0"/>
    </xf>
    <xf numFmtId="0" fontId="15" fillId="3" borderId="55" xfId="14" applyFont="1" applyFill="1" applyBorder="1" applyAlignment="1" applyProtection="1">
      <alignment horizontal="distributed" vertical="center" indent="1"/>
      <protection locked="0"/>
    </xf>
    <xf numFmtId="0" fontId="15" fillId="3" borderId="56" xfId="14" applyFont="1" applyFill="1" applyBorder="1" applyAlignment="1" applyProtection="1">
      <alignment horizontal="distributed" vertical="center" indent="1"/>
      <protection locked="0"/>
    </xf>
    <xf numFmtId="0" fontId="15" fillId="3" borderId="15" xfId="14" applyFont="1" applyFill="1" applyBorder="1" applyAlignment="1" applyProtection="1">
      <alignment horizontal="distributed" vertical="center" indent="1"/>
      <protection locked="0"/>
    </xf>
    <xf numFmtId="0" fontId="15" fillId="3" borderId="14" xfId="14" applyFont="1" applyFill="1" applyBorder="1" applyAlignment="1" applyProtection="1">
      <alignment horizontal="distributed" vertical="center" indent="1"/>
      <protection locked="0"/>
    </xf>
    <xf numFmtId="0" fontId="42" fillId="0" borderId="0" xfId="14" applyFont="1" applyAlignment="1" applyProtection="1">
      <alignment horizontal="left" vertical="distributed"/>
      <protection locked="0"/>
    </xf>
    <xf numFmtId="0" fontId="53" fillId="0" borderId="0" xfId="14" applyFont="1" applyAlignment="1" applyProtection="1">
      <alignment horizontal="center" vertical="center"/>
      <protection locked="0"/>
    </xf>
    <xf numFmtId="177" fontId="61" fillId="0" borderId="13" xfId="14" applyNumberFormat="1" applyFont="1" applyBorder="1" applyAlignment="1">
      <alignment horizontal="left" vertical="center" shrinkToFit="1"/>
    </xf>
    <xf numFmtId="0" fontId="16" fillId="3" borderId="49" xfId="14" applyFont="1" applyFill="1" applyBorder="1" applyAlignment="1" applyProtection="1">
      <alignment horizontal="center" vertical="center" textRotation="255"/>
      <protection locked="0"/>
    </xf>
    <xf numFmtId="0" fontId="16" fillId="3" borderId="11" xfId="14" applyFont="1" applyFill="1" applyBorder="1" applyAlignment="1" applyProtection="1">
      <alignment horizontal="center" vertical="center" textRotation="255"/>
      <protection locked="0"/>
    </xf>
    <xf numFmtId="0" fontId="16" fillId="3" borderId="81" xfId="14" applyFont="1" applyFill="1" applyBorder="1" applyAlignment="1" applyProtection="1">
      <alignment horizontal="center" vertical="center" textRotation="255"/>
      <protection locked="0"/>
    </xf>
    <xf numFmtId="0" fontId="16" fillId="3" borderId="54" xfId="14" applyFont="1" applyFill="1" applyBorder="1" applyAlignment="1" applyProtection="1">
      <alignment horizontal="center" vertical="center"/>
      <protection locked="0"/>
    </xf>
    <xf numFmtId="0" fontId="16" fillId="3" borderId="38" xfId="14" applyFont="1" applyFill="1" applyBorder="1" applyAlignment="1" applyProtection="1">
      <alignment horizontal="center" vertical="center"/>
      <protection locked="0"/>
    </xf>
    <xf numFmtId="0" fontId="16" fillId="3" borderId="66" xfId="14" applyFont="1" applyFill="1" applyBorder="1" applyAlignment="1" applyProtection="1">
      <alignment horizontal="center" vertical="center" wrapText="1"/>
      <protection locked="0"/>
    </xf>
    <xf numFmtId="0" fontId="16" fillId="3" borderId="0" xfId="14" applyFont="1" applyFill="1" applyAlignment="1" applyProtection="1">
      <alignment horizontal="center" vertical="center"/>
      <protection locked="0"/>
    </xf>
    <xf numFmtId="0" fontId="15" fillId="3" borderId="55" xfId="14" applyFont="1" applyFill="1" applyBorder="1" applyAlignment="1" applyProtection="1">
      <alignment horizontal="distributed" vertical="center" wrapText="1" indent="1"/>
      <protection locked="0"/>
    </xf>
    <xf numFmtId="0" fontId="15" fillId="3" borderId="66" xfId="14" applyFont="1" applyFill="1" applyBorder="1" applyAlignment="1" applyProtection="1">
      <alignment horizontal="distributed" vertical="center" indent="1"/>
      <protection locked="0"/>
    </xf>
    <xf numFmtId="0" fontId="15" fillId="3" borderId="13" xfId="14" applyFont="1" applyFill="1" applyBorder="1" applyAlignment="1" applyProtection="1">
      <alignment horizontal="distributed" vertical="center" indent="1"/>
      <protection locked="0"/>
    </xf>
    <xf numFmtId="0" fontId="16" fillId="3" borderId="34" xfId="14" applyFont="1" applyFill="1" applyBorder="1" applyAlignment="1" applyProtection="1">
      <alignment horizontal="center" vertical="center"/>
      <protection locked="0"/>
    </xf>
    <xf numFmtId="0" fontId="16" fillId="3" borderId="57" xfId="14" applyFont="1" applyFill="1" applyBorder="1" applyAlignment="1" applyProtection="1">
      <alignment horizontal="center" vertical="center"/>
      <protection locked="0"/>
    </xf>
    <xf numFmtId="0" fontId="16" fillId="3" borderId="54" xfId="14" applyFont="1" applyFill="1" applyBorder="1" applyAlignment="1" applyProtection="1">
      <alignment horizontal="center" vertical="center" wrapText="1"/>
      <protection locked="0"/>
    </xf>
    <xf numFmtId="0" fontId="16" fillId="3" borderId="4" xfId="14" applyFont="1" applyFill="1" applyBorder="1" applyAlignment="1" applyProtection="1">
      <alignment horizontal="center" vertical="center" wrapText="1"/>
      <protection locked="0"/>
    </xf>
    <xf numFmtId="49" fontId="16" fillId="3" borderId="52" xfId="14" applyNumberFormat="1" applyFont="1" applyFill="1" applyBorder="1" applyAlignment="1" applyProtection="1">
      <alignment horizontal="center" vertical="center" wrapText="1"/>
      <protection locked="0"/>
    </xf>
    <xf numFmtId="49" fontId="16" fillId="3" borderId="37" xfId="14" applyNumberFormat="1" applyFont="1" applyFill="1" applyBorder="1" applyAlignment="1" applyProtection="1">
      <alignment horizontal="center" vertical="center" wrapText="1"/>
      <protection locked="0"/>
    </xf>
    <xf numFmtId="0" fontId="16" fillId="3" borderId="4" xfId="14" applyFont="1" applyFill="1" applyBorder="1" applyAlignment="1" applyProtection="1">
      <alignment horizontal="center" vertical="center"/>
      <protection locked="0"/>
    </xf>
    <xf numFmtId="0" fontId="15" fillId="3" borderId="54" xfId="14" applyFont="1" applyFill="1" applyBorder="1" applyAlignment="1" applyProtection="1">
      <alignment horizontal="center" vertical="center"/>
      <protection locked="0"/>
    </xf>
    <xf numFmtId="0" fontId="15" fillId="3" borderId="4" xfId="14" applyFont="1" applyFill="1" applyBorder="1" applyAlignment="1" applyProtection="1">
      <alignment horizontal="center" vertical="center"/>
      <protection locked="0"/>
    </xf>
    <xf numFmtId="0" fontId="13" fillId="0" borderId="0" xfId="14" applyFont="1" applyAlignment="1">
      <alignment horizontal="left" vertical="center" shrinkToFit="1"/>
    </xf>
    <xf numFmtId="0" fontId="15" fillId="0" borderId="78" xfId="14" applyFont="1" applyBorder="1" applyAlignment="1" applyProtection="1">
      <alignment horizontal="center" vertical="center"/>
      <protection locked="0"/>
    </xf>
    <xf numFmtId="0" fontId="15" fillId="0" borderId="3" xfId="14" applyFont="1" applyBorder="1" applyAlignment="1" applyProtection="1">
      <alignment horizontal="center" vertical="center"/>
      <protection locked="0"/>
    </xf>
    <xf numFmtId="0" fontId="15" fillId="0" borderId="7" xfId="14" applyFont="1" applyBorder="1" applyAlignment="1" applyProtection="1">
      <alignment horizontal="center" vertical="center"/>
      <protection locked="0"/>
    </xf>
    <xf numFmtId="0" fontId="15" fillId="0" borderId="66" xfId="14" applyFont="1" applyBorder="1" applyAlignment="1" applyProtection="1">
      <alignment horizontal="center" vertical="center"/>
      <protection locked="0"/>
    </xf>
    <xf numFmtId="0" fontId="15" fillId="0" borderId="76" xfId="14" applyFont="1" applyBorder="1" applyAlignment="1" applyProtection="1">
      <alignment horizontal="center" vertical="center"/>
      <protection locked="0"/>
    </xf>
    <xf numFmtId="0" fontId="15" fillId="0" borderId="0" xfId="14" applyFont="1" applyAlignment="1" applyProtection="1">
      <alignment horizontal="center" vertical="center"/>
      <protection locked="0"/>
    </xf>
    <xf numFmtId="0" fontId="15" fillId="0" borderId="8" xfId="14" applyFont="1" applyBorder="1" applyAlignment="1" applyProtection="1">
      <alignment horizontal="center" vertical="center"/>
      <protection locked="0"/>
    </xf>
    <xf numFmtId="0" fontId="15" fillId="0" borderId="1" xfId="14" applyFont="1" applyBorder="1" applyAlignment="1" applyProtection="1">
      <alignment horizontal="center" vertical="center"/>
      <protection locked="0"/>
    </xf>
    <xf numFmtId="0" fontId="15" fillId="0" borderId="17" xfId="14" applyFont="1" applyBorder="1" applyAlignment="1" applyProtection="1">
      <alignment horizontal="center" vertical="center"/>
      <protection locked="0"/>
    </xf>
    <xf numFmtId="177" fontId="60" fillId="0" borderId="13" xfId="14" applyNumberFormat="1" applyFont="1" applyBorder="1" applyAlignment="1" applyProtection="1">
      <alignment horizontal="left" vertical="center" shrinkToFit="1"/>
      <protection locked="0"/>
    </xf>
    <xf numFmtId="185" fontId="13" fillId="0" borderId="0" xfId="14" applyNumberFormat="1" applyFont="1" applyAlignment="1" applyProtection="1">
      <alignment horizontal="left" vertical="center"/>
      <protection locked="0"/>
    </xf>
    <xf numFmtId="0" fontId="16" fillId="3" borderId="55" xfId="14" applyFont="1" applyFill="1" applyBorder="1" applyAlignment="1" applyProtection="1">
      <alignment horizontal="center" vertical="center"/>
      <protection locked="0"/>
    </xf>
    <xf numFmtId="0" fontId="16" fillId="3" borderId="56" xfId="14" applyFont="1" applyFill="1" applyBorder="1" applyAlignment="1" applyProtection="1">
      <alignment horizontal="center" vertical="center"/>
      <protection locked="0"/>
    </xf>
    <xf numFmtId="0" fontId="16" fillId="3" borderId="14" xfId="14" applyFont="1" applyFill="1" applyBorder="1" applyAlignment="1" applyProtection="1">
      <alignment horizontal="center" vertical="center"/>
      <protection locked="0"/>
    </xf>
    <xf numFmtId="185" fontId="13" fillId="7" borderId="0" xfId="14" applyNumberFormat="1" applyFont="1" applyFill="1" applyAlignment="1" applyProtection="1">
      <alignment horizontal="right" vertical="center"/>
      <protection locked="0"/>
    </xf>
    <xf numFmtId="0" fontId="13" fillId="0" borderId="0" xfId="10" applyFont="1" applyAlignment="1">
      <alignment horizontal="left" vertical="center"/>
    </xf>
    <xf numFmtId="0" fontId="13" fillId="0" borderId="0" xfId="10" applyFont="1" applyAlignment="1">
      <alignment horizontal="left" vertical="center" shrinkToFit="1"/>
    </xf>
    <xf numFmtId="182" fontId="12" fillId="0" borderId="0" xfId="9" applyNumberFormat="1" applyFont="1" applyAlignment="1">
      <alignment horizontal="right" vertical="center"/>
    </xf>
    <xf numFmtId="0" fontId="13" fillId="0" borderId="0" xfId="10" applyFont="1" applyAlignment="1">
      <alignment horizontal="left" vertical="center" wrapText="1"/>
    </xf>
    <xf numFmtId="0" fontId="13" fillId="0" borderId="102" xfId="10" applyFont="1" applyBorder="1" applyAlignment="1">
      <alignment horizontal="center" vertical="center"/>
    </xf>
    <xf numFmtId="0" fontId="13" fillId="0" borderId="103" xfId="10" applyFont="1" applyBorder="1" applyAlignment="1">
      <alignment horizontal="center" vertical="center"/>
    </xf>
    <xf numFmtId="0" fontId="13" fillId="0" borderId="101" xfId="10" applyFont="1" applyBorder="1" applyAlignment="1">
      <alignment horizontal="center" vertical="center"/>
    </xf>
    <xf numFmtId="0" fontId="15" fillId="0" borderId="102" xfId="10" applyFont="1" applyBorder="1" applyAlignment="1">
      <alignment horizontal="center" vertical="center" shrinkToFit="1"/>
    </xf>
    <xf numFmtId="0" fontId="15" fillId="0" borderId="101" xfId="10" applyFont="1" applyBorder="1" applyAlignment="1">
      <alignment horizontal="center" vertical="center" shrinkToFit="1"/>
    </xf>
    <xf numFmtId="0" fontId="15" fillId="0" borderId="104" xfId="10" applyFont="1" applyBorder="1" applyAlignment="1">
      <alignment horizontal="center" vertical="center" shrinkToFit="1"/>
    </xf>
    <xf numFmtId="0" fontId="13" fillId="0" borderId="107" xfId="10" applyFont="1" applyBorder="1" applyAlignment="1">
      <alignment horizontal="center" vertical="center"/>
    </xf>
    <xf numFmtId="0" fontId="13" fillId="0" borderId="108" xfId="10" applyFont="1" applyBorder="1" applyAlignment="1">
      <alignment horizontal="center" vertical="center"/>
    </xf>
    <xf numFmtId="0" fontId="13" fillId="0" borderId="106" xfId="10" applyFont="1" applyBorder="1" applyAlignment="1">
      <alignment horizontal="center" vertical="center"/>
    </xf>
    <xf numFmtId="0" fontId="13" fillId="0" borderId="109" xfId="10" applyFont="1" applyBorder="1" applyAlignment="1">
      <alignment horizontal="center" vertical="center"/>
    </xf>
    <xf numFmtId="0" fontId="13" fillId="0" borderId="125" xfId="10" applyFont="1" applyBorder="1" applyAlignment="1">
      <alignment horizontal="center" vertical="center" shrinkToFit="1"/>
    </xf>
    <xf numFmtId="0" fontId="13" fillId="0" borderId="126" xfId="10" applyFont="1" applyBorder="1" applyAlignment="1">
      <alignment horizontal="center" vertical="center" shrinkToFit="1"/>
    </xf>
    <xf numFmtId="0" fontId="13" fillId="0" borderId="113" xfId="10" applyFont="1" applyBorder="1" applyAlignment="1">
      <alignment horizontal="center" vertical="center" shrinkToFit="1"/>
    </xf>
    <xf numFmtId="0" fontId="13" fillId="0" borderId="111" xfId="10" applyFont="1" applyBorder="1" applyAlignment="1">
      <alignment horizontal="center" vertical="center" shrinkToFit="1"/>
    </xf>
    <xf numFmtId="56" fontId="13" fillId="0" borderId="118" xfId="10" applyNumberFormat="1" applyFont="1" applyBorder="1" applyAlignment="1">
      <alignment horizontal="center" vertical="center" shrinkToFit="1"/>
    </xf>
    <xf numFmtId="56" fontId="13" fillId="0" borderId="117" xfId="10" applyNumberFormat="1" applyFont="1" applyBorder="1" applyAlignment="1">
      <alignment horizontal="center" vertical="center" shrinkToFit="1"/>
    </xf>
    <xf numFmtId="0" fontId="13" fillId="0" borderId="118" xfId="10" applyFont="1" applyBorder="1" applyAlignment="1">
      <alignment horizontal="center" vertical="center"/>
    </xf>
    <xf numFmtId="0" fontId="13" fillId="0" borderId="116" xfId="10" applyFont="1" applyBorder="1" applyAlignment="1">
      <alignment horizontal="center" vertical="center"/>
    </xf>
    <xf numFmtId="5" fontId="13" fillId="0" borderId="118" xfId="10" applyNumberFormat="1" applyFont="1" applyBorder="1" applyAlignment="1">
      <alignment horizontal="center" vertical="center"/>
    </xf>
    <xf numFmtId="5" fontId="13" fillId="0" borderId="116" xfId="10" applyNumberFormat="1" applyFont="1" applyBorder="1" applyAlignment="1">
      <alignment horizontal="center" vertical="center"/>
    </xf>
    <xf numFmtId="5" fontId="13" fillId="0" borderId="119" xfId="10" applyNumberFormat="1" applyFont="1" applyBorder="1" applyAlignment="1">
      <alignment horizontal="center" vertical="center"/>
    </xf>
    <xf numFmtId="0" fontId="13" fillId="0" borderId="112" xfId="10" applyFont="1" applyBorder="1" applyAlignment="1">
      <alignment horizontal="center" vertical="center" shrinkToFit="1"/>
    </xf>
    <xf numFmtId="0" fontId="13" fillId="0" borderId="113" xfId="10" applyFont="1" applyBorder="1" applyAlignment="1">
      <alignment horizontal="center" vertical="center"/>
    </xf>
    <xf numFmtId="0" fontId="13" fillId="0" borderId="111" xfId="10" applyFont="1" applyBorder="1" applyAlignment="1">
      <alignment horizontal="center" vertical="center"/>
    </xf>
    <xf numFmtId="0" fontId="13" fillId="0" borderId="112" xfId="10" applyFont="1" applyBorder="1" applyAlignment="1">
      <alignment horizontal="center" vertical="center"/>
    </xf>
    <xf numFmtId="0" fontId="13" fillId="0" borderId="122" xfId="10" applyFont="1" applyBorder="1" applyAlignment="1">
      <alignment horizontal="center" vertical="center"/>
    </xf>
    <xf numFmtId="0" fontId="13" fillId="0" borderId="121" xfId="10" applyFont="1" applyBorder="1" applyAlignment="1">
      <alignment horizontal="center" vertical="center"/>
    </xf>
    <xf numFmtId="5" fontId="13" fillId="0" borderId="122" xfId="10" applyNumberFormat="1" applyFont="1" applyBorder="1" applyAlignment="1">
      <alignment horizontal="center" vertical="center"/>
    </xf>
    <xf numFmtId="5" fontId="13" fillId="0" borderId="121" xfId="10" applyNumberFormat="1" applyFont="1" applyBorder="1" applyAlignment="1">
      <alignment horizontal="center" vertical="center"/>
    </xf>
    <xf numFmtId="5" fontId="13" fillId="0" borderId="123" xfId="10" applyNumberFormat="1" applyFont="1" applyBorder="1" applyAlignment="1">
      <alignment horizontal="center" vertical="center"/>
    </xf>
    <xf numFmtId="0" fontId="60" fillId="0" borderId="73" xfId="8" applyFont="1" applyBorder="1" applyAlignment="1">
      <alignment horizontal="distributed" vertical="center" shrinkToFit="1"/>
    </xf>
    <xf numFmtId="0" fontId="60" fillId="0" borderId="74" xfId="8" applyFont="1" applyBorder="1" applyAlignment="1">
      <alignment horizontal="distributed" vertical="center" shrinkToFit="1"/>
    </xf>
    <xf numFmtId="0" fontId="60" fillId="0" borderId="73" xfId="8" applyFont="1" applyBorder="1" applyAlignment="1">
      <alignment vertical="center" shrinkToFit="1"/>
    </xf>
    <xf numFmtId="0" fontId="60" fillId="0" borderId="74" xfId="8" applyFont="1" applyBorder="1" applyAlignment="1">
      <alignment vertical="center" shrinkToFit="1"/>
    </xf>
    <xf numFmtId="0" fontId="13" fillId="0" borderId="63" xfId="8" applyFont="1" applyBorder="1" applyAlignment="1">
      <alignment horizontal="center" vertical="center" shrinkToFit="1"/>
    </xf>
    <xf numFmtId="0" fontId="13" fillId="0" borderId="65" xfId="8" applyFont="1" applyBorder="1" applyAlignment="1">
      <alignment horizontal="center" vertical="center" shrinkToFit="1"/>
    </xf>
    <xf numFmtId="0" fontId="13" fillId="0" borderId="64" xfId="8" applyFont="1" applyBorder="1" applyAlignment="1">
      <alignment horizontal="center" vertical="center" shrinkToFit="1"/>
    </xf>
    <xf numFmtId="0" fontId="50" fillId="0" borderId="0" xfId="8" applyFont="1" applyAlignment="1">
      <alignment horizontal="center" vertical="center"/>
    </xf>
    <xf numFmtId="0" fontId="60" fillId="0" borderId="78" xfId="8" applyFont="1" applyBorder="1" applyAlignment="1">
      <alignment horizontal="center" vertical="center" textRotation="255" wrapText="1"/>
    </xf>
    <xf numFmtId="0" fontId="60" fillId="0" borderId="3" xfId="8" applyFont="1" applyBorder="1" applyAlignment="1">
      <alignment horizontal="center" vertical="center" textRotation="255" wrapText="1"/>
    </xf>
    <xf numFmtId="0" fontId="60" fillId="10" borderId="72" xfId="8" applyFont="1" applyFill="1" applyBorder="1" applyAlignment="1">
      <alignment horizontal="center" vertical="center" textRotation="255" wrapText="1"/>
    </xf>
    <xf numFmtId="0" fontId="60" fillId="10" borderId="27" xfId="8" applyFont="1" applyFill="1" applyBorder="1" applyAlignment="1">
      <alignment horizontal="center" vertical="center" textRotation="255" wrapText="1"/>
    </xf>
    <xf numFmtId="0" fontId="60" fillId="0" borderId="72" xfId="8" applyFont="1" applyBorder="1" applyAlignment="1">
      <alignment horizontal="center" vertical="center" textRotation="255" wrapText="1"/>
    </xf>
    <xf numFmtId="0" fontId="60" fillId="0" borderId="27" xfId="8" applyFont="1" applyBorder="1" applyAlignment="1">
      <alignment horizontal="center" vertical="center" textRotation="255" wrapText="1"/>
    </xf>
    <xf numFmtId="0" fontId="61" fillId="0" borderId="0" xfId="8" applyFont="1" applyAlignment="1">
      <alignment horizontal="left" vertical="center" wrapText="1"/>
    </xf>
    <xf numFmtId="0" fontId="96" fillId="0" borderId="1" xfId="8" applyFont="1" applyBorder="1" applyAlignment="1">
      <alignment horizontal="center"/>
    </xf>
    <xf numFmtId="0" fontId="19" fillId="0" borderId="73" xfId="9" applyFont="1" applyBorder="1" applyAlignment="1">
      <alignment vertical="center" shrinkToFit="1"/>
    </xf>
    <xf numFmtId="0" fontId="19" fillId="0" borderId="77" xfId="9" applyFont="1" applyBorder="1" applyAlignment="1">
      <alignment vertical="center" shrinkToFit="1"/>
    </xf>
    <xf numFmtId="0" fontId="19" fillId="0" borderId="74" xfId="9" applyFont="1" applyBorder="1" applyAlignment="1">
      <alignment vertical="center" shrinkToFit="1"/>
    </xf>
    <xf numFmtId="0" fontId="15" fillId="0" borderId="77" xfId="9" applyFont="1" applyBorder="1" applyAlignment="1">
      <alignment horizontal="center" vertical="center"/>
    </xf>
    <xf numFmtId="0" fontId="19" fillId="0" borderId="78" xfId="9" applyFont="1" applyBorder="1" applyAlignment="1">
      <alignment horizontal="center" vertical="center"/>
    </xf>
    <xf numFmtId="0" fontId="19" fillId="0" borderId="66" xfId="9" applyFont="1" applyBorder="1" applyAlignment="1">
      <alignment horizontal="center" vertical="center"/>
    </xf>
    <xf numFmtId="0" fontId="19" fillId="0" borderId="76" xfId="9" applyFont="1" applyBorder="1" applyAlignment="1">
      <alignment horizontal="center" vertical="center"/>
    </xf>
    <xf numFmtId="0" fontId="19" fillId="0" borderId="73" xfId="9" applyFont="1" applyBorder="1" applyAlignment="1">
      <alignment horizontal="distributed" vertical="center" indent="1"/>
    </xf>
    <xf numFmtId="0" fontId="19" fillId="0" borderId="77" xfId="9" applyFont="1" applyBorder="1" applyAlignment="1">
      <alignment horizontal="distributed" vertical="center" indent="1"/>
    </xf>
    <xf numFmtId="0" fontId="19" fillId="0" borderId="77" xfId="9" applyFont="1" applyBorder="1" applyAlignment="1">
      <alignment horizontal="center" vertical="center"/>
    </xf>
    <xf numFmtId="0" fontId="19" fillId="0" borderId="1" xfId="9" applyFont="1" applyBorder="1" applyAlignment="1">
      <alignment horizontal="center" vertical="center"/>
    </xf>
    <xf numFmtId="0" fontId="19" fillId="12" borderId="1" xfId="9" applyFont="1" applyFill="1" applyBorder="1" applyAlignment="1">
      <alignment horizontal="center" vertical="center"/>
    </xf>
    <xf numFmtId="0" fontId="19" fillId="0" borderId="0" xfId="9" applyFont="1" applyAlignment="1">
      <alignment horizontal="center" vertical="center"/>
    </xf>
    <xf numFmtId="0" fontId="15" fillId="0" borderId="78" xfId="9" applyFont="1" applyBorder="1" applyAlignment="1">
      <alignment horizontal="distributed" vertical="center" wrapText="1"/>
    </xf>
    <xf numFmtId="0" fontId="15" fillId="0" borderId="66" xfId="9" applyFont="1" applyBorder="1" applyAlignment="1">
      <alignment horizontal="distributed" vertical="center" wrapText="1"/>
    </xf>
    <xf numFmtId="0" fontId="15" fillId="0" borderId="3" xfId="9" applyFont="1" applyBorder="1" applyAlignment="1">
      <alignment horizontal="distributed" vertical="center" wrapText="1"/>
    </xf>
    <xf numFmtId="0" fontId="15" fillId="0" borderId="0" xfId="9" applyFont="1" applyAlignment="1">
      <alignment horizontal="distributed" vertical="center" wrapText="1"/>
    </xf>
    <xf numFmtId="0" fontId="19" fillId="0" borderId="7" xfId="9" applyFont="1" applyBorder="1" applyAlignment="1">
      <alignment horizontal="center" vertical="center"/>
    </xf>
    <xf numFmtId="0" fontId="15" fillId="0" borderId="0" xfId="9" applyFont="1" applyAlignment="1">
      <alignment horizontal="right" vertical="center" wrapText="1"/>
    </xf>
    <xf numFmtId="0" fontId="15" fillId="0" borderId="63" xfId="9" applyFont="1" applyBorder="1" applyAlignment="1">
      <alignment horizontal="center" vertical="center" wrapText="1"/>
    </xf>
    <xf numFmtId="0" fontId="15" fillId="0" borderId="64" xfId="9" applyFont="1" applyBorder="1" applyAlignment="1">
      <alignment horizontal="center" vertical="center" wrapText="1"/>
    </xf>
    <xf numFmtId="0" fontId="31" fillId="0" borderId="0" xfId="9" applyFont="1" applyAlignment="1">
      <alignment horizontal="left" vertical="center"/>
    </xf>
    <xf numFmtId="182" fontId="12" fillId="0" borderId="0" xfId="9" applyNumberFormat="1" applyFont="1" applyAlignment="1">
      <alignment horizontal="right" vertical="center" shrinkToFit="1"/>
    </xf>
    <xf numFmtId="0" fontId="31" fillId="0" borderId="0" xfId="9" applyFont="1" applyAlignment="1">
      <alignment horizontal="right" vertical="center"/>
    </xf>
    <xf numFmtId="0" fontId="107" fillId="0" borderId="0" xfId="9" applyFont="1" applyAlignment="1">
      <alignment horizontal="center" vertical="center"/>
    </xf>
    <xf numFmtId="0" fontId="19" fillId="0" borderId="0" xfId="9" applyFont="1" applyAlignment="1">
      <alignment horizontal="right" vertical="center"/>
    </xf>
    <xf numFmtId="0" fontId="31" fillId="0" borderId="0" xfId="9" applyFont="1" applyAlignment="1">
      <alignment horizontal="center" vertical="center"/>
    </xf>
    <xf numFmtId="0" fontId="31" fillId="0" borderId="0" xfId="9" applyFont="1" applyAlignment="1">
      <alignment horizontal="left" vertical="center" shrinkToFit="1"/>
    </xf>
    <xf numFmtId="0" fontId="111" fillId="0" borderId="0" xfId="17" applyFont="1" applyAlignment="1">
      <alignment horizontal="center" vertical="center"/>
    </xf>
    <xf numFmtId="0" fontId="12" fillId="0" borderId="73" xfId="17" applyFont="1" applyBorder="1" applyAlignment="1">
      <alignment horizontal="center" vertical="center"/>
    </xf>
    <xf numFmtId="0" fontId="12" fillId="0" borderId="74" xfId="17" applyFont="1" applyBorder="1" applyAlignment="1">
      <alignment horizontal="center" vertical="center"/>
    </xf>
    <xf numFmtId="0" fontId="61" fillId="0" borderId="59" xfId="14" applyFont="1" applyBorder="1">
      <alignment vertical="center"/>
    </xf>
    <xf numFmtId="0" fontId="61" fillId="0" borderId="53" xfId="14" applyFont="1" applyBorder="1">
      <alignment vertical="center"/>
    </xf>
    <xf numFmtId="0" fontId="61" fillId="0" borderId="60" xfId="14" applyFont="1" applyBorder="1">
      <alignment vertical="center"/>
    </xf>
    <xf numFmtId="182" fontId="61" fillId="0" borderId="97" xfId="14" applyNumberFormat="1" applyFont="1" applyBorder="1" applyAlignment="1">
      <alignment horizontal="right" vertical="center"/>
    </xf>
    <xf numFmtId="182" fontId="61" fillId="0" borderId="65" xfId="14" applyNumberFormat="1" applyFont="1" applyBorder="1" applyAlignment="1">
      <alignment horizontal="right" vertical="center"/>
    </xf>
    <xf numFmtId="182" fontId="61" fillId="0" borderId="86" xfId="14" applyNumberFormat="1" applyFont="1" applyBorder="1" applyAlignment="1">
      <alignment horizontal="right" vertical="center"/>
    </xf>
    <xf numFmtId="0" fontId="101" fillId="0" borderId="63" xfId="14" applyFont="1" applyBorder="1" applyAlignment="1">
      <alignment horizontal="center" vertical="center"/>
    </xf>
    <xf numFmtId="0" fontId="101" fillId="0" borderId="65" xfId="14" applyFont="1" applyBorder="1" applyAlignment="1">
      <alignment horizontal="center" vertical="center"/>
    </xf>
    <xf numFmtId="0" fontId="101" fillId="0" borderId="64" xfId="14" applyFont="1" applyBorder="1" applyAlignment="1">
      <alignment horizontal="center" vertical="center"/>
    </xf>
    <xf numFmtId="0" fontId="102" fillId="0" borderId="0" xfId="14" applyFont="1" applyAlignment="1">
      <alignment horizontal="center" vertical="center"/>
    </xf>
    <xf numFmtId="0" fontId="103" fillId="0" borderId="59" xfId="14" applyFont="1" applyBorder="1" applyAlignment="1">
      <alignment horizontal="left" vertical="center" indent="1"/>
    </xf>
    <xf numFmtId="0" fontId="103" fillId="0" borderId="53" xfId="14" applyFont="1" applyBorder="1" applyAlignment="1">
      <alignment horizontal="left" vertical="center" indent="1"/>
    </xf>
    <xf numFmtId="0" fontId="103" fillId="0" borderId="60" xfId="14" applyFont="1" applyBorder="1" applyAlignment="1">
      <alignment horizontal="left" vertical="center" indent="1"/>
    </xf>
    <xf numFmtId="0" fontId="103" fillId="0" borderId="96" xfId="14" applyFont="1" applyBorder="1" applyAlignment="1">
      <alignment horizontal="left" vertical="center" indent="1"/>
    </xf>
    <xf numFmtId="0" fontId="103" fillId="0" borderId="29" xfId="14" applyFont="1" applyBorder="1" applyAlignment="1">
      <alignment horizontal="left" vertical="center" indent="1"/>
    </xf>
    <xf numFmtId="0" fontId="103" fillId="0" borderId="84" xfId="14" applyFont="1" applyBorder="1" applyAlignment="1">
      <alignment horizontal="left" vertical="center" indent="1"/>
    </xf>
    <xf numFmtId="0" fontId="103" fillId="0" borderId="73" xfId="14" applyFont="1" applyBorder="1" applyAlignment="1">
      <alignment horizontal="center" vertical="center"/>
    </xf>
    <xf numFmtId="0" fontId="103" fillId="0" borderId="77" xfId="14" applyFont="1" applyBorder="1" applyAlignment="1">
      <alignment horizontal="center" vertical="center"/>
    </xf>
    <xf numFmtId="0" fontId="103" fillId="0" borderId="74" xfId="14" applyFont="1" applyBorder="1" applyAlignment="1">
      <alignment horizontal="center" vertical="center"/>
    </xf>
    <xf numFmtId="0" fontId="103" fillId="0" borderId="0" xfId="14" applyFont="1" applyAlignment="1">
      <alignment horizontal="center"/>
    </xf>
    <xf numFmtId="0" fontId="101" fillId="0" borderId="27" xfId="14" applyFont="1" applyBorder="1" applyAlignment="1">
      <alignment horizontal="center" vertical="center" wrapText="1"/>
    </xf>
    <xf numFmtId="0" fontId="101" fillId="0" borderId="19" xfId="14" applyFont="1" applyBorder="1" applyAlignment="1">
      <alignment horizontal="center" vertical="center"/>
    </xf>
    <xf numFmtId="182" fontId="61" fillId="0" borderId="6" xfId="14" applyNumberFormat="1" applyFont="1" applyBorder="1" applyAlignment="1">
      <alignment horizontal="right" vertical="center"/>
    </xf>
    <xf numFmtId="182" fontId="61" fillId="0" borderId="5" xfId="14" applyNumberFormat="1" applyFont="1" applyBorder="1" applyAlignment="1">
      <alignment horizontal="right" vertical="center"/>
    </xf>
    <xf numFmtId="182" fontId="61" fillId="0" borderId="85" xfId="14" applyNumberFormat="1" applyFont="1" applyBorder="1" applyAlignment="1">
      <alignment horizontal="right" vertical="center"/>
    </xf>
    <xf numFmtId="182" fontId="61" fillId="0" borderId="51" xfId="14" applyNumberFormat="1" applyFont="1" applyBorder="1" applyAlignment="1">
      <alignment horizontal="right" vertical="center"/>
    </xf>
    <xf numFmtId="182" fontId="61" fillId="0" borderId="63" xfId="14" applyNumberFormat="1" applyFont="1" applyBorder="1" applyAlignment="1">
      <alignment horizontal="right" vertical="center"/>
    </xf>
    <xf numFmtId="0" fontId="61" fillId="0" borderId="64" xfId="14" applyFont="1" applyBorder="1" applyAlignment="1">
      <alignment horizontal="center" vertical="center"/>
    </xf>
    <xf numFmtId="0" fontId="61" fillId="0" borderId="50" xfId="14" applyFont="1" applyBorder="1" applyAlignment="1">
      <alignment horizontal="center" vertical="center"/>
    </xf>
    <xf numFmtId="0" fontId="61" fillId="0" borderId="97" xfId="14" applyFont="1" applyBorder="1" applyAlignment="1">
      <alignment horizontal="right" vertical="center"/>
    </xf>
    <xf numFmtId="0" fontId="61" fillId="0" borderId="86" xfId="14" applyFont="1" applyBorder="1" applyAlignment="1">
      <alignment horizontal="right" vertical="center"/>
    </xf>
    <xf numFmtId="0" fontId="61" fillId="0" borderId="97" xfId="14" applyFont="1" applyBorder="1">
      <alignment vertical="center"/>
    </xf>
    <xf numFmtId="0" fontId="61" fillId="0" borderId="65" xfId="14" applyFont="1" applyBorder="1">
      <alignment vertical="center"/>
    </xf>
    <xf numFmtId="0" fontId="61" fillId="0" borderId="86" xfId="14" applyFont="1" applyBorder="1">
      <alignment vertical="center"/>
    </xf>
    <xf numFmtId="182" fontId="57" fillId="0" borderId="67" xfId="14" applyNumberFormat="1" applyFont="1" applyBorder="1" applyAlignment="1">
      <alignment horizontal="left" vertical="center"/>
    </xf>
    <xf numFmtId="182" fontId="57" fillId="0" borderId="71" xfId="14" applyNumberFormat="1" applyFont="1" applyBorder="1" applyAlignment="1">
      <alignment horizontal="left" vertical="center"/>
    </xf>
    <xf numFmtId="182" fontId="57" fillId="0" borderId="6" xfId="14" applyNumberFormat="1" applyFont="1" applyBorder="1" applyAlignment="1">
      <alignment horizontal="left" vertical="center"/>
    </xf>
    <xf numFmtId="182" fontId="57" fillId="0" borderId="13" xfId="14" applyNumberFormat="1" applyFont="1" applyBorder="1" applyAlignment="1">
      <alignment horizontal="left" vertical="center"/>
    </xf>
    <xf numFmtId="182" fontId="57" fillId="0" borderId="5" xfId="14" applyNumberFormat="1" applyFont="1" applyBorder="1" applyAlignment="1">
      <alignment horizontal="left" vertical="center"/>
    </xf>
    <xf numFmtId="0" fontId="61" fillId="0" borderId="29" xfId="14" applyFont="1" applyBorder="1" applyAlignment="1">
      <alignment horizontal="left" vertical="center"/>
    </xf>
    <xf numFmtId="0" fontId="101" fillId="0" borderId="0" xfId="14" applyFont="1" applyAlignment="1">
      <alignment horizontal="left" vertical="center" wrapText="1"/>
    </xf>
    <xf numFmtId="0" fontId="61" fillId="0" borderId="80" xfId="14" applyFont="1" applyBorder="1" applyAlignment="1">
      <alignment horizontal="center" vertical="center"/>
    </xf>
    <xf numFmtId="0" fontId="61" fillId="0" borderId="26" xfId="14" applyFont="1" applyBorder="1" applyAlignment="1">
      <alignment horizontal="center" vertical="center"/>
    </xf>
    <xf numFmtId="182" fontId="61" fillId="0" borderId="67" xfId="14" applyNumberFormat="1" applyFont="1" applyBorder="1" applyAlignment="1">
      <alignment horizontal="right" vertical="center"/>
    </xf>
    <xf numFmtId="182" fontId="61" fillId="0" borderId="69" xfId="14" applyNumberFormat="1" applyFont="1" applyBorder="1" applyAlignment="1">
      <alignment horizontal="right" vertical="center"/>
    </xf>
    <xf numFmtId="182" fontId="61" fillId="0" borderId="71" xfId="14" applyNumberFormat="1" applyFont="1" applyBorder="1" applyAlignment="1">
      <alignment horizontal="right" vertical="center"/>
    </xf>
    <xf numFmtId="182" fontId="61" fillId="0" borderId="13" xfId="14" applyNumberFormat="1" applyFont="1" applyBorder="1" applyAlignment="1">
      <alignment horizontal="right" vertical="center"/>
    </xf>
    <xf numFmtId="0" fontId="61" fillId="0" borderId="85" xfId="14" applyFont="1" applyBorder="1" applyAlignment="1">
      <alignment horizontal="left" vertical="center"/>
    </xf>
    <xf numFmtId="0" fontId="61" fillId="0" borderId="51" xfId="14" applyFont="1" applyBorder="1" applyAlignment="1">
      <alignment horizontal="left" vertical="center"/>
    </xf>
    <xf numFmtId="0" fontId="61" fillId="0" borderId="50" xfId="14" applyFont="1" applyBorder="1" applyAlignment="1">
      <alignment horizontal="left" vertical="center"/>
    </xf>
    <xf numFmtId="0" fontId="57" fillId="0" borderId="82" xfId="14" applyFont="1" applyBorder="1" applyAlignment="1">
      <alignment horizontal="center" vertical="center" wrapText="1"/>
    </xf>
    <xf numFmtId="0" fontId="57" fillId="0" borderId="79" xfId="14" applyFont="1" applyBorder="1" applyAlignment="1">
      <alignment horizontal="center" vertical="center" wrapText="1"/>
    </xf>
    <xf numFmtId="0" fontId="61" fillId="0" borderId="67" xfId="14" applyFont="1" applyBorder="1">
      <alignment vertical="center"/>
    </xf>
    <xf numFmtId="0" fontId="61" fillId="0" borderId="69" xfId="14" applyFont="1" applyBorder="1">
      <alignment vertical="center"/>
    </xf>
    <xf numFmtId="0" fontId="61" fillId="0" borderId="71" xfId="14" applyFont="1" applyBorder="1">
      <alignment vertical="center"/>
    </xf>
    <xf numFmtId="0" fontId="61" fillId="0" borderId="67" xfId="14" applyFont="1" applyBorder="1" applyAlignment="1">
      <alignment horizontal="left" vertical="center"/>
    </xf>
    <xf numFmtId="0" fontId="61" fillId="0" borderId="71" xfId="14" applyFont="1" applyBorder="1" applyAlignment="1">
      <alignment horizontal="left" vertical="center"/>
    </xf>
    <xf numFmtId="0" fontId="53" fillId="0" borderId="7" xfId="14" applyFont="1" applyBorder="1" applyAlignment="1">
      <alignment horizontal="left" vertical="center"/>
    </xf>
    <xf numFmtId="0" fontId="53" fillId="0" borderId="1" xfId="14" applyFont="1" applyBorder="1" applyAlignment="1">
      <alignment horizontal="left" vertical="center"/>
    </xf>
    <xf numFmtId="0" fontId="53" fillId="0" borderId="17" xfId="14" applyFont="1" applyBorder="1" applyAlignment="1">
      <alignment horizontal="left" vertical="center"/>
    </xf>
    <xf numFmtId="0" fontId="61" fillId="0" borderId="28" xfId="14" applyFont="1" applyBorder="1" applyAlignment="1">
      <alignment horizontal="left" vertical="center"/>
    </xf>
    <xf numFmtId="0" fontId="61" fillId="0" borderId="31" xfId="14" applyFont="1" applyBorder="1" applyAlignment="1">
      <alignment horizontal="left" vertical="center"/>
    </xf>
    <xf numFmtId="0" fontId="61" fillId="0" borderId="12" xfId="14" applyFont="1" applyBorder="1" applyAlignment="1">
      <alignment horizontal="left" vertical="center"/>
    </xf>
    <xf numFmtId="182" fontId="57" fillId="0" borderId="69" xfId="14" applyNumberFormat="1" applyFont="1" applyBorder="1" applyAlignment="1">
      <alignment horizontal="left" vertical="center"/>
    </xf>
    <xf numFmtId="0" fontId="105" fillId="0" borderId="0" xfId="14" applyFont="1" applyAlignment="1">
      <alignment horizontal="center" vertical="center"/>
    </xf>
    <xf numFmtId="0" fontId="104" fillId="0" borderId="27" xfId="14" applyFont="1" applyBorder="1" applyAlignment="1">
      <alignment horizontal="center" vertical="center" wrapText="1"/>
    </xf>
    <xf numFmtId="0" fontId="104" fillId="0" borderId="19" xfId="14" applyFont="1" applyBorder="1" applyAlignment="1">
      <alignment horizontal="center" vertical="center"/>
    </xf>
    <xf numFmtId="182" fontId="61" fillId="0" borderId="97" xfId="14" applyNumberFormat="1" applyFont="1" applyBorder="1">
      <alignment vertical="center"/>
    </xf>
    <xf numFmtId="182" fontId="61" fillId="0" borderId="65" xfId="14" applyNumberFormat="1" applyFont="1" applyBorder="1">
      <alignment vertical="center"/>
    </xf>
    <xf numFmtId="182" fontId="61" fillId="0" borderId="86" xfId="14" applyNumberFormat="1" applyFont="1" applyBorder="1">
      <alignment vertical="center"/>
    </xf>
    <xf numFmtId="0" fontId="104" fillId="0" borderId="59" xfId="14" applyFont="1" applyBorder="1" applyAlignment="1">
      <alignment horizontal="center" vertical="center"/>
    </xf>
    <xf numFmtId="0" fontId="104" fillId="0" borderId="60" xfId="14" applyFont="1" applyBorder="1" applyAlignment="1">
      <alignment horizontal="center" vertical="center"/>
    </xf>
    <xf numFmtId="0" fontId="61" fillId="0" borderId="59" xfId="14" applyFont="1" applyBorder="1" applyAlignment="1">
      <alignment horizontal="left" vertical="center"/>
    </xf>
    <xf numFmtId="0" fontId="61" fillId="0" borderId="53" xfId="14" applyFont="1" applyBorder="1" applyAlignment="1">
      <alignment horizontal="left" vertical="center"/>
    </xf>
    <xf numFmtId="0" fontId="61" fillId="0" borderId="60" xfId="14" applyFont="1" applyBorder="1" applyAlignment="1">
      <alignment horizontal="left" vertical="center"/>
    </xf>
    <xf numFmtId="0" fontId="53" fillId="0" borderId="97" xfId="14" applyFont="1" applyBorder="1" applyAlignment="1">
      <alignment horizontal="center" vertical="center" wrapText="1"/>
    </xf>
    <xf numFmtId="0" fontId="53" fillId="0" borderId="86" xfId="14" applyFont="1" applyBorder="1" applyAlignment="1">
      <alignment horizontal="center" vertical="center" wrapText="1"/>
    </xf>
    <xf numFmtId="0" fontId="104" fillId="0" borderId="97" xfId="14" applyFont="1" applyBorder="1" applyAlignment="1">
      <alignment horizontal="distributed" vertical="center" indent="2"/>
    </xf>
    <xf numFmtId="0" fontId="104" fillId="0" borderId="86" xfId="14" applyFont="1" applyBorder="1" applyAlignment="1">
      <alignment horizontal="distributed" vertical="center" indent="2"/>
    </xf>
    <xf numFmtId="0" fontId="61" fillId="0" borderId="65" xfId="14" applyFont="1" applyBorder="1" applyAlignment="1">
      <alignment horizontal="center" vertical="center"/>
    </xf>
    <xf numFmtId="0" fontId="104" fillId="0" borderId="96" xfId="14" applyFont="1" applyBorder="1" applyAlignment="1">
      <alignment horizontal="center" vertical="center"/>
    </xf>
    <xf numFmtId="0" fontId="104" fillId="0" borderId="84" xfId="14" applyFont="1" applyBorder="1" applyAlignment="1">
      <alignment horizontal="center" vertical="center"/>
    </xf>
    <xf numFmtId="0" fontId="61" fillId="0" borderId="96" xfId="14" applyFont="1" applyBorder="1" applyAlignment="1">
      <alignment horizontal="left" vertical="center"/>
    </xf>
    <xf numFmtId="0" fontId="61" fillId="0" borderId="84" xfId="14" applyFont="1" applyBorder="1" applyAlignment="1">
      <alignment horizontal="left" vertical="center"/>
    </xf>
    <xf numFmtId="0" fontId="61" fillId="0" borderId="97" xfId="14" applyFont="1" applyBorder="1" applyAlignment="1">
      <alignment horizontal="center" vertical="center"/>
    </xf>
    <xf numFmtId="0" fontId="61" fillId="0" borderId="86" xfId="14" applyFont="1" applyBorder="1" applyAlignment="1">
      <alignment horizontal="center" vertical="center"/>
    </xf>
    <xf numFmtId="0" fontId="104" fillId="0" borderId="97" xfId="14" applyFont="1" applyBorder="1" applyAlignment="1">
      <alignment horizontal="center" vertical="center"/>
    </xf>
    <xf numFmtId="0" fontId="104" fillId="0" borderId="86" xfId="14" applyFont="1" applyBorder="1" applyAlignment="1">
      <alignment horizontal="center" vertical="center"/>
    </xf>
    <xf numFmtId="0" fontId="61" fillId="0" borderId="97" xfId="14" applyFont="1" applyBorder="1" applyAlignment="1">
      <alignment horizontal="left" vertical="center"/>
    </xf>
    <xf numFmtId="0" fontId="61" fillId="0" borderId="65" xfId="14" applyFont="1" applyBorder="1" applyAlignment="1">
      <alignment horizontal="left" vertical="center"/>
    </xf>
    <xf numFmtId="0" fontId="61" fillId="0" borderId="86" xfId="14" applyFont="1" applyBorder="1" applyAlignment="1">
      <alignment horizontal="left" vertical="center"/>
    </xf>
    <xf numFmtId="0" fontId="104" fillId="0" borderId="65" xfId="14" applyFont="1" applyBorder="1" applyAlignment="1">
      <alignment horizontal="distributed" vertical="center" indent="2"/>
    </xf>
    <xf numFmtId="0" fontId="13" fillId="0" borderId="56" xfId="8" applyFont="1" applyBorder="1" applyAlignment="1" applyProtection="1">
      <alignment horizontal="center" vertical="center" wrapText="1"/>
      <protection locked="0"/>
    </xf>
    <xf numFmtId="0" fontId="13" fillId="0" borderId="18" xfId="8" applyFont="1" applyBorder="1" applyAlignment="1" applyProtection="1">
      <alignment horizontal="center" vertical="center" wrapText="1"/>
      <protection locked="0"/>
    </xf>
    <xf numFmtId="0" fontId="14" fillId="0" borderId="63" xfId="8" applyFont="1" applyBorder="1" applyAlignment="1" applyProtection="1">
      <alignment horizontal="center" vertical="center"/>
      <protection locked="0"/>
    </xf>
    <xf numFmtId="0" fontId="14" fillId="0" borderId="65" xfId="8" applyFont="1" applyBorder="1" applyAlignment="1" applyProtection="1">
      <alignment horizontal="center" vertical="center"/>
      <protection locked="0"/>
    </xf>
    <xf numFmtId="0" fontId="14" fillId="0" borderId="64" xfId="8" applyFont="1" applyBorder="1" applyAlignment="1" applyProtection="1">
      <alignment horizontal="center" vertical="center"/>
      <protection locked="0"/>
    </xf>
    <xf numFmtId="0" fontId="16" fillId="0" borderId="52" xfId="8" applyFont="1" applyBorder="1" applyAlignment="1" applyProtection="1">
      <alignment horizontal="center" vertical="center"/>
      <protection locked="0"/>
    </xf>
    <xf numFmtId="0" fontId="16" fillId="0" borderId="4" xfId="8" applyFont="1" applyBorder="1" applyAlignment="1" applyProtection="1">
      <alignment horizontal="center" vertical="center"/>
      <protection locked="0"/>
    </xf>
    <xf numFmtId="0" fontId="16" fillId="0" borderId="52" xfId="8" applyFont="1" applyBorder="1" applyAlignment="1" applyProtection="1">
      <alignment horizontal="center" vertical="center" wrapText="1"/>
      <protection locked="0"/>
    </xf>
    <xf numFmtId="0" fontId="16" fillId="0" borderId="4" xfId="8" applyFont="1" applyBorder="1" applyAlignment="1" applyProtection="1">
      <alignment horizontal="center" vertical="center" wrapText="1"/>
      <protection locked="0"/>
    </xf>
    <xf numFmtId="0" fontId="14" fillId="0" borderId="13" xfId="11" applyFont="1" applyBorder="1" applyAlignment="1">
      <alignment horizontal="left" vertical="center" shrinkToFit="1"/>
    </xf>
    <xf numFmtId="0" fontId="107" fillId="0" borderId="0" xfId="8" applyFont="1" applyAlignment="1" applyProtection="1">
      <alignment horizontal="center" vertical="center"/>
      <protection locked="0"/>
    </xf>
    <xf numFmtId="0" fontId="13" fillId="0" borderId="13" xfId="8" applyFont="1" applyBorder="1" applyAlignment="1" applyProtection="1">
      <alignment horizontal="left" vertical="center"/>
      <protection locked="0"/>
    </xf>
    <xf numFmtId="0" fontId="16" fillId="0" borderId="0" xfId="8" applyFont="1" applyAlignment="1" applyProtection="1">
      <alignment horizontal="center" vertical="center"/>
      <protection locked="0"/>
    </xf>
    <xf numFmtId="0" fontId="15" fillId="0" borderId="0" xfId="8" applyFont="1" applyAlignment="1" applyProtection="1">
      <alignment horizontal="left" vertical="center" wrapText="1"/>
      <protection locked="0"/>
    </xf>
    <xf numFmtId="0" fontId="13" fillId="0" borderId="61" xfId="8" applyFont="1" applyBorder="1" applyAlignment="1" applyProtection="1">
      <alignment horizontal="center" vertical="center"/>
      <protection locked="0"/>
    </xf>
    <xf numFmtId="0" fontId="13" fillId="0" borderId="29" xfId="8" applyFont="1" applyBorder="1" applyAlignment="1" applyProtection="1">
      <alignment horizontal="center" vertical="center"/>
      <protection locked="0"/>
    </xf>
    <xf numFmtId="0" fontId="13" fillId="0" borderId="62" xfId="8" applyFont="1" applyBorder="1" applyAlignment="1" applyProtection="1">
      <alignment horizontal="center" vertical="center"/>
      <protection locked="0"/>
    </xf>
    <xf numFmtId="0" fontId="13" fillId="0" borderId="73" xfId="8" applyFont="1" applyBorder="1" applyAlignment="1">
      <alignment horizontal="center" vertical="center"/>
    </xf>
    <xf numFmtId="0" fontId="16" fillId="0" borderId="13" xfId="8" applyFont="1" applyBorder="1" applyAlignment="1" applyProtection="1">
      <alignment horizontal="center" vertical="center" wrapText="1"/>
      <protection locked="0"/>
    </xf>
    <xf numFmtId="0" fontId="16" fillId="0" borderId="78" xfId="8" applyFont="1" applyBorder="1" applyAlignment="1" applyProtection="1">
      <alignment horizontal="center" vertical="center"/>
      <protection locked="0"/>
    </xf>
    <xf numFmtId="0" fontId="16" fillId="0" borderId="66" xfId="8" applyFont="1" applyBorder="1" applyAlignment="1" applyProtection="1">
      <alignment horizontal="center" vertical="center"/>
      <protection locked="0"/>
    </xf>
    <xf numFmtId="0" fontId="16" fillId="0" borderId="7" xfId="8" applyFont="1" applyBorder="1" applyAlignment="1" applyProtection="1">
      <alignment horizontal="center" vertical="center"/>
      <protection locked="0"/>
    </xf>
    <xf numFmtId="0" fontId="16" fillId="0" borderId="1" xfId="8" applyFont="1" applyBorder="1" applyAlignment="1" applyProtection="1">
      <alignment horizontal="center" vertical="center"/>
      <protection locked="0"/>
    </xf>
    <xf numFmtId="0" fontId="16" fillId="0" borderId="55" xfId="8" applyFont="1" applyBorder="1" applyAlignment="1" applyProtection="1">
      <alignment horizontal="center" vertical="center"/>
      <protection locked="0"/>
    </xf>
    <xf numFmtId="0" fontId="16" fillId="0" borderId="10" xfId="8" applyFont="1" applyBorder="1" applyAlignment="1" applyProtection="1">
      <alignment horizontal="center" vertical="center"/>
      <protection locked="0"/>
    </xf>
    <xf numFmtId="0" fontId="15" fillId="0" borderId="0" xfId="8" applyFont="1" applyAlignment="1">
      <alignment horizontal="left" vertical="top" wrapText="1"/>
    </xf>
    <xf numFmtId="0" fontId="19" fillId="0" borderId="97" xfId="8" applyFont="1" applyBorder="1" applyAlignment="1">
      <alignment horizontal="center" vertical="center"/>
    </xf>
    <xf numFmtId="0" fontId="19" fillId="0" borderId="65" xfId="8" applyFont="1" applyBorder="1" applyAlignment="1">
      <alignment horizontal="center" vertical="center"/>
    </xf>
    <xf numFmtId="0" fontId="19" fillId="0" borderId="86" xfId="8" applyFont="1" applyBorder="1" applyAlignment="1">
      <alignment horizontal="center" vertical="center"/>
    </xf>
    <xf numFmtId="0" fontId="16" fillId="0" borderId="56" xfId="8" applyFont="1" applyBorder="1" applyAlignment="1" applyProtection="1">
      <alignment horizontal="center" vertical="center"/>
      <protection locked="0"/>
    </xf>
    <xf numFmtId="0" fontId="16" fillId="0" borderId="18" xfId="8" applyFont="1" applyBorder="1" applyAlignment="1" applyProtection="1">
      <alignment horizontal="center" vertical="center"/>
      <protection locked="0"/>
    </xf>
    <xf numFmtId="0" fontId="16" fillId="0" borderId="76" xfId="8" applyFont="1" applyBorder="1" applyAlignment="1" applyProtection="1">
      <alignment horizontal="center" vertical="center"/>
      <protection locked="0"/>
    </xf>
    <xf numFmtId="0" fontId="16" fillId="0" borderId="17" xfId="8" applyFont="1" applyBorder="1" applyAlignment="1" applyProtection="1">
      <alignment horizontal="center" vertical="center"/>
      <protection locked="0"/>
    </xf>
    <xf numFmtId="0" fontId="16" fillId="0" borderId="31" xfId="8" applyFont="1" applyBorder="1" applyAlignment="1" applyProtection="1">
      <alignment horizontal="center" vertical="center" wrapText="1"/>
      <protection locked="0"/>
    </xf>
    <xf numFmtId="0" fontId="16" fillId="0" borderId="55" xfId="8" applyFont="1" applyBorder="1" applyAlignment="1" applyProtection="1">
      <alignment horizontal="center" vertical="center" wrapText="1"/>
      <protection locked="0"/>
    </xf>
    <xf numFmtId="0" fontId="16" fillId="0" borderId="66" xfId="8" applyFont="1" applyBorder="1" applyAlignment="1" applyProtection="1">
      <alignment horizontal="center" vertical="center" wrapText="1"/>
      <protection locked="0"/>
    </xf>
    <xf numFmtId="0" fontId="16" fillId="0" borderId="56" xfId="8" applyFont="1" applyBorder="1" applyAlignment="1" applyProtection="1">
      <alignment horizontal="center" vertical="center" wrapText="1"/>
      <protection locked="0"/>
    </xf>
    <xf numFmtId="0" fontId="16" fillId="0" borderId="10" xfId="8" applyFont="1" applyBorder="1" applyAlignment="1" applyProtection="1">
      <alignment horizontal="center" vertical="center" wrapText="1"/>
      <protection locked="0"/>
    </xf>
    <xf numFmtId="0" fontId="16" fillId="0" borderId="1" xfId="8" applyFont="1" applyBorder="1" applyAlignment="1" applyProtection="1">
      <alignment horizontal="center" vertical="center" wrapText="1"/>
      <protection locked="0"/>
    </xf>
    <xf numFmtId="0" fontId="16" fillId="0" borderId="18" xfId="8" applyFont="1" applyBorder="1" applyAlignment="1" applyProtection="1">
      <alignment horizontal="center" vertical="center" wrapText="1"/>
      <protection locked="0"/>
    </xf>
    <xf numFmtId="0" fontId="16" fillId="0" borderId="98" xfId="8" applyFont="1" applyBorder="1" applyAlignment="1" applyProtection="1">
      <alignment horizontal="center" vertical="center" wrapText="1"/>
      <protection locked="0"/>
    </xf>
    <xf numFmtId="0" fontId="15" fillId="0" borderId="13" xfId="8" applyFont="1" applyBorder="1" applyAlignment="1">
      <alignment horizontal="center" vertical="center"/>
    </xf>
    <xf numFmtId="0" fontId="16" fillId="0" borderId="0" xfId="8" applyFont="1" applyAlignment="1">
      <alignment horizontal="left"/>
    </xf>
    <xf numFmtId="0" fontId="16" fillId="0" borderId="8" xfId="8" applyFont="1" applyBorder="1" applyAlignment="1">
      <alignment horizontal="left"/>
    </xf>
    <xf numFmtId="0" fontId="107" fillId="0" borderId="0" xfId="8" applyFont="1" applyAlignment="1">
      <alignment horizontal="center" vertical="center"/>
    </xf>
    <xf numFmtId="0" fontId="16" fillId="0" borderId="78" xfId="8" applyFont="1" applyBorder="1" applyAlignment="1">
      <alignment horizontal="center" vertical="center"/>
    </xf>
    <xf numFmtId="0" fontId="16" fillId="0" borderId="66" xfId="8" applyFont="1" applyBorder="1" applyAlignment="1">
      <alignment horizontal="center" vertical="center"/>
    </xf>
    <xf numFmtId="0" fontId="16" fillId="0" borderId="76" xfId="8" applyFont="1" applyBorder="1" applyAlignment="1">
      <alignment horizontal="center" vertical="center"/>
    </xf>
    <xf numFmtId="0" fontId="16" fillId="0" borderId="7" xfId="8" applyFont="1" applyBorder="1" applyAlignment="1">
      <alignment horizontal="center" vertical="center"/>
    </xf>
    <xf numFmtId="0" fontId="16" fillId="0" borderId="1" xfId="8" applyFont="1" applyBorder="1" applyAlignment="1">
      <alignment horizontal="center" vertical="center"/>
    </xf>
    <xf numFmtId="0" fontId="16" fillId="0" borderId="17" xfId="8" applyFont="1" applyBorder="1" applyAlignment="1">
      <alignment horizontal="center" vertical="center"/>
    </xf>
    <xf numFmtId="0" fontId="20" fillId="0" borderId="0" xfId="8" applyFont="1" applyAlignment="1">
      <alignment horizontal="center" vertical="center"/>
    </xf>
    <xf numFmtId="0" fontId="16" fillId="0" borderId="49" xfId="8" applyFont="1" applyBorder="1" applyAlignment="1">
      <alignment horizontal="center" vertical="center"/>
    </xf>
    <xf numFmtId="0" fontId="16" fillId="0" borderId="54" xfId="8" applyFont="1" applyBorder="1" applyAlignment="1">
      <alignment horizontal="center" vertical="center"/>
    </xf>
    <xf numFmtId="0" fontId="16" fillId="0" borderId="55" xfId="8" applyFont="1" applyBorder="1" applyAlignment="1">
      <alignment horizontal="center" vertical="center"/>
    </xf>
    <xf numFmtId="0" fontId="16" fillId="0" borderId="81" xfId="8" applyFont="1" applyBorder="1" applyAlignment="1">
      <alignment horizontal="center" vertical="center"/>
    </xf>
    <xf numFmtId="0" fontId="16" fillId="0" borderId="37" xfId="8" applyFont="1" applyBorder="1" applyAlignment="1">
      <alignment horizontal="center" vertical="center"/>
    </xf>
    <xf numFmtId="0" fontId="16" fillId="0" borderId="10" xfId="8" applyFont="1" applyBorder="1" applyAlignment="1">
      <alignment horizontal="center" vertical="center"/>
    </xf>
    <xf numFmtId="0" fontId="16" fillId="0" borderId="58" xfId="8" applyFont="1" applyBorder="1" applyAlignment="1">
      <alignment horizontal="center" vertical="center"/>
    </xf>
    <xf numFmtId="0" fontId="16" fillId="0" borderId="36" xfId="8" applyFont="1" applyBorder="1" applyAlignment="1">
      <alignment horizontal="center" vertical="center"/>
    </xf>
    <xf numFmtId="0" fontId="16" fillId="0" borderId="0" xfId="8" applyFont="1" applyAlignment="1">
      <alignment horizontal="center" vertical="center"/>
    </xf>
    <xf numFmtId="0" fontId="16" fillId="0" borderId="52" xfId="8" applyFont="1" applyBorder="1" applyAlignment="1">
      <alignment horizontal="center" vertical="center" wrapText="1"/>
    </xf>
    <xf numFmtId="0" fontId="16" fillId="0" borderId="4" xfId="8" applyFont="1" applyBorder="1" applyAlignment="1">
      <alignment horizontal="center" vertical="center" wrapText="1"/>
    </xf>
    <xf numFmtId="0" fontId="16" fillId="0" borderId="52" xfId="8" applyFont="1" applyBorder="1" applyAlignment="1">
      <alignment horizontal="center" vertical="center"/>
    </xf>
    <xf numFmtId="0" fontId="16" fillId="0" borderId="4" xfId="8" applyFont="1" applyBorder="1" applyAlignment="1">
      <alignment horizontal="center" vertical="center"/>
    </xf>
    <xf numFmtId="0" fontId="14" fillId="0" borderId="63" xfId="8" applyFont="1" applyBorder="1" applyAlignment="1">
      <alignment horizontal="center" vertical="center"/>
    </xf>
    <xf numFmtId="0" fontId="14" fillId="0" borderId="65" xfId="8" applyFont="1" applyBorder="1" applyAlignment="1">
      <alignment horizontal="center" vertical="center"/>
    </xf>
    <xf numFmtId="0" fontId="14" fillId="0" borderId="64" xfId="8" applyFont="1" applyBorder="1" applyAlignment="1">
      <alignment horizontal="center" vertical="center"/>
    </xf>
    <xf numFmtId="0" fontId="16" fillId="0" borderId="34" xfId="8" applyFont="1" applyBorder="1" applyAlignment="1">
      <alignment horizontal="center" vertical="center" textRotation="255"/>
    </xf>
    <xf numFmtId="0" fontId="16" fillId="0" borderId="57" xfId="8" applyFont="1" applyBorder="1" applyAlignment="1">
      <alignment horizontal="center" vertical="center" textRotation="255"/>
    </xf>
    <xf numFmtId="0" fontId="16" fillId="0" borderId="63" xfId="8" applyFont="1" applyBorder="1" applyAlignment="1">
      <alignment horizontal="center" vertical="center" textRotation="255"/>
    </xf>
    <xf numFmtId="0" fontId="16" fillId="0" borderId="64" xfId="8" applyFont="1" applyBorder="1" applyAlignment="1">
      <alignment horizontal="center" vertical="center" textRotation="255"/>
    </xf>
    <xf numFmtId="0" fontId="16" fillId="0" borderId="53" xfId="8" applyFont="1" applyBorder="1" applyAlignment="1">
      <alignment horizontal="left" vertical="center"/>
    </xf>
    <xf numFmtId="0" fontId="16" fillId="0" borderId="57" xfId="8" applyFont="1" applyBorder="1" applyAlignment="1">
      <alignment horizontal="left" vertical="center"/>
    </xf>
    <xf numFmtId="0" fontId="16" fillId="0" borderId="31" xfId="8" applyFont="1" applyBorder="1" applyAlignment="1" applyProtection="1">
      <alignment horizontal="center"/>
      <protection locked="0"/>
    </xf>
    <xf numFmtId="0" fontId="15" fillId="0" borderId="0" xfId="8" applyFont="1" applyAlignment="1">
      <alignment horizontal="left" vertical="center" wrapText="1"/>
    </xf>
    <xf numFmtId="0" fontId="14" fillId="0" borderId="0" xfId="11" applyFont="1" applyAlignment="1">
      <alignment horizontal="left" vertical="center" shrinkToFit="1"/>
    </xf>
    <xf numFmtId="0" fontId="16" fillId="0" borderId="66" xfId="8" applyFont="1" applyBorder="1" applyAlignment="1">
      <alignment horizontal="distributed" vertical="center"/>
    </xf>
    <xf numFmtId="0" fontId="16" fillId="0" borderId="1" xfId="8" applyFont="1" applyBorder="1" applyAlignment="1">
      <alignment horizontal="distributed" vertical="center"/>
    </xf>
    <xf numFmtId="0" fontId="16" fillId="0" borderId="31" xfId="8" applyFont="1" applyBorder="1" applyAlignment="1">
      <alignment horizontal="center"/>
    </xf>
    <xf numFmtId="0" fontId="10" fillId="0" borderId="31" xfId="8" applyBorder="1" applyAlignment="1">
      <alignment vertical="center"/>
    </xf>
    <xf numFmtId="0" fontId="10" fillId="0" borderId="12" xfId="8" applyBorder="1" applyAlignment="1">
      <alignment vertical="center"/>
    </xf>
    <xf numFmtId="0" fontId="16" fillId="0" borderId="56" xfId="8" applyFont="1" applyBorder="1" applyAlignment="1">
      <alignment horizontal="center" vertical="center"/>
    </xf>
    <xf numFmtId="0" fontId="16" fillId="0" borderId="18" xfId="8" applyFont="1" applyBorder="1" applyAlignment="1">
      <alignment horizontal="center" vertical="center"/>
    </xf>
    <xf numFmtId="0" fontId="16" fillId="0" borderId="12" xfId="8" applyFont="1" applyBorder="1" applyAlignment="1">
      <alignment horizontal="center"/>
    </xf>
    <xf numFmtId="0" fontId="16" fillId="0" borderId="98" xfId="8" applyFont="1" applyBorder="1" applyAlignment="1">
      <alignment horizontal="center"/>
    </xf>
    <xf numFmtId="0" fontId="10" fillId="0" borderId="98" xfId="8" applyBorder="1" applyAlignment="1">
      <alignment vertical="center"/>
    </xf>
    <xf numFmtId="0" fontId="10" fillId="0" borderId="32" xfId="8" applyBorder="1" applyAlignment="1">
      <alignment vertical="center"/>
    </xf>
    <xf numFmtId="0" fontId="16" fillId="0" borderId="32" xfId="8" applyFont="1" applyBorder="1" applyAlignment="1">
      <alignment horizontal="center"/>
    </xf>
    <xf numFmtId="0" fontId="16" fillId="0" borderId="63" xfId="8" applyFont="1" applyBorder="1" applyAlignment="1">
      <alignment horizontal="left" vertical="center"/>
    </xf>
    <xf numFmtId="0" fontId="16" fillId="0" borderId="65" xfId="8" applyFont="1" applyBorder="1" applyAlignment="1">
      <alignment horizontal="left" vertical="center"/>
    </xf>
    <xf numFmtId="0" fontId="16" fillId="0" borderId="64" xfId="8" applyFont="1" applyBorder="1" applyAlignment="1">
      <alignment horizontal="left" vertical="center"/>
    </xf>
    <xf numFmtId="0" fontId="16" fillId="0" borderId="51" xfId="8" applyFont="1" applyBorder="1" applyAlignment="1" applyProtection="1">
      <alignment horizontal="center"/>
      <protection locked="0"/>
    </xf>
    <xf numFmtId="0" fontId="16" fillId="0" borderId="50" xfId="8" applyFont="1" applyBorder="1" applyAlignment="1" applyProtection="1">
      <alignment horizontal="center"/>
      <protection locked="0"/>
    </xf>
    <xf numFmtId="0" fontId="15" fillId="0" borderId="0" xfId="8" applyFont="1" applyAlignment="1">
      <alignment horizontal="center" vertical="center"/>
    </xf>
    <xf numFmtId="0" fontId="24" fillId="0" borderId="0" xfId="8" applyFont="1" applyAlignment="1">
      <alignment horizontal="center" vertical="center" wrapText="1"/>
    </xf>
    <xf numFmtId="0" fontId="24" fillId="0" borderId="13" xfId="8" applyFont="1" applyBorder="1" applyAlignment="1">
      <alignment horizontal="center" vertical="center" wrapText="1"/>
    </xf>
    <xf numFmtId="0" fontId="16" fillId="0" borderId="8" xfId="8" applyFont="1" applyBorder="1" applyAlignment="1">
      <alignment vertical="center"/>
    </xf>
    <xf numFmtId="0" fontId="16" fillId="0" borderId="78" xfId="8" applyFont="1" applyBorder="1" applyAlignment="1">
      <alignment horizontal="center" vertical="center" textRotation="255"/>
    </xf>
    <xf numFmtId="0" fontId="16" fillId="0" borderId="66" xfId="8" applyFont="1" applyBorder="1" applyAlignment="1">
      <alignment horizontal="center" vertical="center" textRotation="255"/>
    </xf>
    <xf numFmtId="0" fontId="16" fillId="0" borderId="3" xfId="8" applyFont="1" applyBorder="1" applyAlignment="1">
      <alignment horizontal="center" vertical="center" textRotation="255"/>
    </xf>
    <xf numFmtId="0" fontId="16" fillId="0" borderId="0" xfId="8" applyFont="1" applyAlignment="1">
      <alignment horizontal="center" vertical="center" textRotation="255"/>
    </xf>
    <xf numFmtId="0" fontId="16" fillId="0" borderId="7" xfId="8" applyFont="1" applyBorder="1" applyAlignment="1">
      <alignment horizontal="center" vertical="center" textRotation="255"/>
    </xf>
    <xf numFmtId="0" fontId="16" fillId="0" borderId="1" xfId="8" applyFont="1" applyBorder="1" applyAlignment="1">
      <alignment horizontal="center" vertical="center" textRotation="255"/>
    </xf>
    <xf numFmtId="0" fontId="16" fillId="0" borderId="55" xfId="8" applyFont="1" applyBorder="1" applyAlignment="1">
      <alignment horizontal="center" vertical="center" textRotation="255"/>
    </xf>
    <xf numFmtId="0" fontId="16" fillId="0" borderId="56" xfId="8" applyFont="1" applyBorder="1" applyAlignment="1">
      <alignment horizontal="center" vertical="center" textRotation="255"/>
    </xf>
    <xf numFmtId="0" fontId="16" fillId="0" borderId="9" xfId="8" applyFont="1" applyBorder="1" applyAlignment="1">
      <alignment horizontal="center" vertical="center" textRotation="255"/>
    </xf>
    <xf numFmtId="0" fontId="16" fillId="0" borderId="16" xfId="8" applyFont="1" applyBorder="1" applyAlignment="1">
      <alignment horizontal="center" vertical="center" textRotation="255"/>
    </xf>
    <xf numFmtId="0" fontId="16" fillId="0" borderId="15" xfId="8" applyFont="1" applyBorder="1" applyAlignment="1">
      <alignment horizontal="center" vertical="center" textRotation="255"/>
    </xf>
    <xf numFmtId="0" fontId="16" fillId="0" borderId="14" xfId="8" applyFont="1" applyBorder="1" applyAlignment="1">
      <alignment horizontal="center" vertical="center" textRotation="255"/>
    </xf>
    <xf numFmtId="0" fontId="16" fillId="0" borderId="34" xfId="8" applyFont="1" applyBorder="1" applyAlignment="1">
      <alignment horizontal="left" vertical="center"/>
    </xf>
    <xf numFmtId="0" fontId="16" fillId="0" borderId="12" xfId="8" applyFont="1" applyBorder="1" applyAlignment="1" applyProtection="1">
      <alignment horizontal="center"/>
      <protection locked="0"/>
    </xf>
    <xf numFmtId="0" fontId="16" fillId="0" borderId="3" xfId="8" applyFont="1" applyBorder="1" applyAlignment="1">
      <alignment horizontal="right" wrapText="1"/>
    </xf>
    <xf numFmtId="0" fontId="16" fillId="0" borderId="0" xfId="8" applyFont="1" applyAlignment="1">
      <alignment horizontal="right" wrapText="1"/>
    </xf>
    <xf numFmtId="0" fontId="16" fillId="0" borderId="63" xfId="8" applyFont="1" applyBorder="1" applyAlignment="1" applyProtection="1">
      <alignment horizontal="left" vertical="center"/>
      <protection locked="0"/>
    </xf>
    <xf numFmtId="0" fontId="16" fillId="0" borderId="65" xfId="8" applyFont="1" applyBorder="1" applyAlignment="1" applyProtection="1">
      <alignment horizontal="left" vertical="center"/>
      <protection locked="0"/>
    </xf>
    <xf numFmtId="0" fontId="16" fillId="0" borderId="64" xfId="8" applyFont="1" applyBorder="1" applyAlignment="1" applyProtection="1">
      <alignment horizontal="left" vertical="center"/>
      <protection locked="0"/>
    </xf>
    <xf numFmtId="0" fontId="16" fillId="0" borderId="0" xfId="8" applyFont="1" applyAlignment="1">
      <alignment horizontal="distributed" vertical="top"/>
    </xf>
    <xf numFmtId="0" fontId="16" fillId="0" borderId="3" xfId="8" applyFont="1" applyBorder="1" applyAlignment="1">
      <alignment horizontal="center" vertical="distributed" textRotation="255"/>
    </xf>
    <xf numFmtId="0" fontId="10" fillId="0" borderId="16" xfId="8" applyBorder="1" applyAlignment="1">
      <alignment vertical="center"/>
    </xf>
    <xf numFmtId="0" fontId="10" fillId="0" borderId="3" xfId="8" applyBorder="1" applyAlignment="1">
      <alignment vertical="center"/>
    </xf>
    <xf numFmtId="0" fontId="16" fillId="0" borderId="61" xfId="8" applyFont="1" applyBorder="1" applyAlignment="1">
      <alignment horizontal="center" vertical="center"/>
    </xf>
    <xf numFmtId="0" fontId="16" fillId="0" borderId="29" xfId="8" applyFont="1" applyBorder="1" applyAlignment="1">
      <alignment horizontal="center" vertical="center"/>
    </xf>
    <xf numFmtId="0" fontId="16" fillId="0" borderId="29" xfId="8" applyFont="1" applyBorder="1" applyAlignment="1">
      <alignment horizontal="left" vertical="center"/>
    </xf>
    <xf numFmtId="0" fontId="16" fillId="0" borderId="62" xfId="8" applyFont="1" applyBorder="1" applyAlignment="1">
      <alignment horizontal="left" vertical="center"/>
    </xf>
    <xf numFmtId="0" fontId="16" fillId="0" borderId="98" xfId="8" applyFont="1" applyBorder="1" applyAlignment="1" applyProtection="1">
      <alignment horizontal="center"/>
      <protection locked="0"/>
    </xf>
    <xf numFmtId="0" fontId="16" fillId="0" borderId="32" xfId="8" applyFont="1" applyBorder="1" applyAlignment="1" applyProtection="1">
      <alignment horizontal="center"/>
      <protection locked="0"/>
    </xf>
    <xf numFmtId="0" fontId="10" fillId="0" borderId="7" xfId="8" applyBorder="1" applyAlignment="1">
      <alignment vertical="center"/>
    </xf>
    <xf numFmtId="0" fontId="10" fillId="0" borderId="18" xfId="8" applyBorder="1" applyAlignment="1">
      <alignment vertical="center"/>
    </xf>
    <xf numFmtId="0" fontId="16" fillId="0" borderId="34" xfId="8" applyFont="1" applyBorder="1" applyAlignment="1">
      <alignment horizontal="center"/>
    </xf>
    <xf numFmtId="0" fontId="16" fillId="0" borderId="53" xfId="8" applyFont="1" applyBorder="1" applyAlignment="1">
      <alignment horizontal="center"/>
    </xf>
    <xf numFmtId="0" fontId="16" fillId="0" borderId="63" xfId="8" applyFont="1" applyBorder="1" applyAlignment="1">
      <alignment horizontal="center"/>
    </xf>
    <xf numFmtId="0" fontId="16" fillId="0" borderId="65" xfId="8" applyFont="1" applyBorder="1" applyAlignment="1">
      <alignment horizontal="center"/>
    </xf>
    <xf numFmtId="0" fontId="16" fillId="0" borderId="0" xfId="8" applyFont="1" applyAlignment="1">
      <alignment horizontal="left" vertical="center"/>
    </xf>
    <xf numFmtId="0" fontId="16" fillId="0" borderId="8" xfId="8" applyFont="1" applyBorder="1" applyAlignment="1">
      <alignment horizontal="left" vertical="center"/>
    </xf>
    <xf numFmtId="0" fontId="16" fillId="0" borderId="1" xfId="8" applyFont="1" applyBorder="1" applyAlignment="1">
      <alignment horizontal="left" vertical="center"/>
    </xf>
    <xf numFmtId="0" fontId="16" fillId="0" borderId="17" xfId="8" applyFont="1" applyBorder="1" applyAlignment="1">
      <alignment horizontal="left" vertical="center"/>
    </xf>
    <xf numFmtId="0" fontId="16" fillId="0" borderId="73" xfId="8" applyFont="1" applyBorder="1" applyAlignment="1">
      <alignment horizontal="center" vertical="center"/>
    </xf>
    <xf numFmtId="0" fontId="16" fillId="0" borderId="77" xfId="8" applyFont="1" applyBorder="1" applyAlignment="1">
      <alignment horizontal="center" vertical="center"/>
    </xf>
    <xf numFmtId="0" fontId="16" fillId="0" borderId="40" xfId="8" applyFont="1" applyBorder="1" applyAlignment="1">
      <alignment horizontal="center" vertical="center"/>
    </xf>
    <xf numFmtId="0" fontId="16" fillId="0" borderId="33" xfId="8" applyFont="1" applyBorder="1" applyAlignment="1">
      <alignment horizontal="center" vertical="center"/>
    </xf>
    <xf numFmtId="0" fontId="16" fillId="0" borderId="74" xfId="8" applyFont="1" applyBorder="1" applyAlignment="1">
      <alignment horizontal="center" vertical="center"/>
    </xf>
    <xf numFmtId="0" fontId="16" fillId="0" borderId="61" xfId="8" applyFont="1" applyBorder="1" applyAlignment="1">
      <alignment horizontal="center" vertical="center" textRotation="255"/>
    </xf>
    <xf numFmtId="0" fontId="16" fillId="0" borderId="62" xfId="8" applyFont="1" applyBorder="1" applyAlignment="1">
      <alignment horizontal="center" vertical="center" textRotation="255"/>
    </xf>
    <xf numFmtId="0" fontId="16" fillId="0" borderId="3" xfId="8" applyFont="1" applyBorder="1" applyAlignment="1">
      <alignment horizontal="center" vertical="center"/>
    </xf>
    <xf numFmtId="0" fontId="16" fillId="0" borderId="51" xfId="8" applyFont="1" applyBorder="1" applyAlignment="1">
      <alignment horizontal="center" vertical="center"/>
    </xf>
    <xf numFmtId="0" fontId="17" fillId="0" borderId="38" xfId="8" applyFont="1" applyBorder="1" applyAlignment="1">
      <alignment horizontal="center" vertical="center"/>
    </xf>
    <xf numFmtId="0" fontId="17" fillId="0" borderId="39" xfId="8" applyFont="1" applyBorder="1" applyAlignment="1">
      <alignment horizontal="center" vertical="center"/>
    </xf>
    <xf numFmtId="0" fontId="17" fillId="0" borderId="4" xfId="8" applyFont="1" applyBorder="1" applyAlignment="1">
      <alignment horizontal="center" vertical="center"/>
    </xf>
    <xf numFmtId="0" fontId="17" fillId="0" borderId="2" xfId="8" applyFont="1" applyBorder="1" applyAlignment="1">
      <alignment horizontal="center" vertical="center"/>
    </xf>
    <xf numFmtId="0" fontId="16" fillId="0" borderId="70" xfId="8" applyFont="1" applyBorder="1" applyAlignment="1" applyProtection="1">
      <alignment horizontal="left" vertical="center"/>
      <protection locked="0"/>
    </xf>
    <xf numFmtId="0" fontId="16" fillId="0" borderId="69" xfId="8" applyFont="1" applyBorder="1" applyAlignment="1" applyProtection="1">
      <alignment horizontal="left" vertical="center"/>
      <protection locked="0"/>
    </xf>
    <xf numFmtId="0" fontId="16" fillId="0" borderId="68" xfId="8" applyFont="1" applyBorder="1" applyAlignment="1" applyProtection="1">
      <alignment horizontal="left" vertical="center"/>
      <protection locked="0"/>
    </xf>
    <xf numFmtId="0" fontId="16" fillId="0" borderId="9" xfId="8" applyFont="1" applyBorder="1" applyAlignment="1" applyProtection="1">
      <alignment horizontal="left" vertical="center"/>
      <protection locked="0"/>
    </xf>
    <xf numFmtId="0" fontId="16" fillId="0" borderId="0" xfId="8" applyFont="1" applyAlignment="1" applyProtection="1">
      <alignment horizontal="left" vertical="center"/>
      <protection locked="0"/>
    </xf>
    <xf numFmtId="0" fontId="16" fillId="0" borderId="16" xfId="8" applyFont="1" applyBorder="1" applyAlignment="1" applyProtection="1">
      <alignment horizontal="left" vertical="center"/>
      <protection locked="0"/>
    </xf>
    <xf numFmtId="0" fontId="16" fillId="0" borderId="15" xfId="8" applyFont="1" applyBorder="1" applyAlignment="1" applyProtection="1">
      <alignment horizontal="left" vertical="center"/>
      <protection locked="0"/>
    </xf>
    <xf numFmtId="0" fontId="16" fillId="0" borderId="13" xfId="8" applyFont="1" applyBorder="1" applyAlignment="1" applyProtection="1">
      <alignment horizontal="left" vertical="center"/>
      <protection locked="0"/>
    </xf>
    <xf numFmtId="0" fontId="16" fillId="0" borderId="14" xfId="8" applyFont="1" applyBorder="1" applyAlignment="1" applyProtection="1">
      <alignment horizontal="left" vertical="center"/>
      <protection locked="0"/>
    </xf>
    <xf numFmtId="0" fontId="16" fillId="0" borderId="70" xfId="8" applyFont="1" applyBorder="1" applyAlignment="1" applyProtection="1">
      <alignment horizontal="center" vertical="center"/>
      <protection locked="0"/>
    </xf>
    <xf numFmtId="0" fontId="16" fillId="0" borderId="69" xfId="8" applyFont="1" applyBorder="1" applyAlignment="1" applyProtection="1">
      <alignment horizontal="center" vertical="center"/>
      <protection locked="0"/>
    </xf>
    <xf numFmtId="0" fontId="16" fillId="0" borderId="71" xfId="8" applyFont="1" applyBorder="1" applyAlignment="1" applyProtection="1">
      <alignment horizontal="center" vertical="center"/>
      <protection locked="0"/>
    </xf>
    <xf numFmtId="0" fontId="16" fillId="0" borderId="9" xfId="8" applyFont="1" applyBorder="1" applyAlignment="1" applyProtection="1">
      <alignment horizontal="center" vertical="center"/>
      <protection locked="0"/>
    </xf>
    <xf numFmtId="0" fontId="16" fillId="0" borderId="8" xfId="8" applyFont="1" applyBorder="1" applyAlignment="1" applyProtection="1">
      <alignment horizontal="center" vertical="center"/>
      <protection locked="0"/>
    </xf>
    <xf numFmtId="0" fontId="16" fillId="0" borderId="15" xfId="8" applyFont="1" applyBorder="1" applyAlignment="1" applyProtection="1">
      <alignment horizontal="center" vertical="center"/>
      <protection locked="0"/>
    </xf>
    <xf numFmtId="0" fontId="16" fillId="0" borderId="13" xfId="8" applyFont="1" applyBorder="1" applyAlignment="1" applyProtection="1">
      <alignment horizontal="center" vertical="center"/>
      <protection locked="0"/>
    </xf>
    <xf numFmtId="0" fontId="16" fillId="0" borderId="16" xfId="8" applyFont="1" applyBorder="1" applyAlignment="1">
      <alignment horizontal="center" vertical="center"/>
    </xf>
    <xf numFmtId="0" fontId="16" fillId="0" borderId="16" xfId="8" applyFont="1" applyBorder="1" applyAlignment="1">
      <alignment horizontal="center" vertical="distributed" textRotation="255"/>
    </xf>
    <xf numFmtId="0" fontId="16" fillId="0" borderId="61" xfId="8" applyFont="1" applyBorder="1" applyAlignment="1">
      <alignment horizontal="center"/>
    </xf>
    <xf numFmtId="0" fontId="16" fillId="0" borderId="29" xfId="8" applyFont="1" applyBorder="1" applyAlignment="1">
      <alignment horizontal="center"/>
    </xf>
    <xf numFmtId="0" fontId="16" fillId="0" borderId="97" xfId="8" applyFont="1" applyBorder="1" applyAlignment="1">
      <alignment horizontal="center" vertical="center"/>
    </xf>
    <xf numFmtId="0" fontId="16" fillId="0" borderId="70" xfId="8" applyFont="1" applyBorder="1" applyAlignment="1">
      <alignment horizontal="center" vertical="center"/>
    </xf>
    <xf numFmtId="0" fontId="16" fillId="0" borderId="69" xfId="8" applyFont="1" applyBorder="1" applyAlignment="1">
      <alignment horizontal="center" vertical="center"/>
    </xf>
    <xf numFmtId="0" fontId="16" fillId="0" borderId="68" xfId="8" applyFont="1" applyBorder="1" applyAlignment="1">
      <alignment horizontal="center" vertical="center"/>
    </xf>
    <xf numFmtId="0" fontId="16" fillId="0" borderId="9" xfId="8" applyFont="1" applyBorder="1" applyAlignment="1">
      <alignment horizontal="center" vertical="center"/>
    </xf>
    <xf numFmtId="0" fontId="16" fillId="0" borderId="65" xfId="8" applyFont="1" applyBorder="1" applyAlignment="1">
      <alignment horizontal="distributed" vertical="center"/>
    </xf>
    <xf numFmtId="0" fontId="13" fillId="0" borderId="63" xfId="8" applyFont="1" applyBorder="1" applyAlignment="1" applyProtection="1">
      <alignment horizontal="left" vertical="center"/>
      <protection locked="0"/>
    </xf>
    <xf numFmtId="0" fontId="13" fillId="0" borderId="65" xfId="8" applyFont="1" applyBorder="1" applyAlignment="1" applyProtection="1">
      <alignment horizontal="left" vertical="center"/>
      <protection locked="0"/>
    </xf>
    <xf numFmtId="0" fontId="13" fillId="0" borderId="86" xfId="8" applyFont="1" applyBorder="1" applyAlignment="1" applyProtection="1">
      <alignment horizontal="left" vertical="center"/>
      <protection locked="0"/>
    </xf>
    <xf numFmtId="0" fontId="16" fillId="0" borderId="67" xfId="8" applyFont="1" applyBorder="1" applyAlignment="1">
      <alignment horizontal="center" vertical="center"/>
    </xf>
    <xf numFmtId="0" fontId="16" fillId="0" borderId="34" xfId="8" applyFont="1" applyBorder="1" applyAlignment="1">
      <alignment horizontal="center" vertical="center"/>
    </xf>
    <xf numFmtId="0" fontId="16" fillId="0" borderId="53" xfId="8" applyFont="1" applyBorder="1" applyAlignment="1">
      <alignment horizontal="center" vertical="center"/>
    </xf>
    <xf numFmtId="0" fontId="16" fillId="0" borderId="57" xfId="8" applyFont="1" applyBorder="1" applyAlignment="1">
      <alignment horizontal="center" vertical="center"/>
    </xf>
    <xf numFmtId="0" fontId="16" fillId="0" borderId="60" xfId="8" applyFont="1" applyBorder="1" applyAlignment="1">
      <alignment horizontal="center" vertical="center"/>
    </xf>
    <xf numFmtId="0" fontId="16" fillId="0" borderId="0" xfId="8" applyFont="1" applyAlignment="1">
      <alignment horizontal="distributed"/>
    </xf>
    <xf numFmtId="0" fontId="16" fillId="0" borderId="18" xfId="8" applyFont="1" applyBorder="1" applyAlignment="1">
      <alignment horizontal="center" vertical="center" textRotation="255"/>
    </xf>
    <xf numFmtId="0" fontId="16" fillId="0" borderId="29" xfId="8" applyFont="1" applyBorder="1" applyAlignment="1" applyProtection="1">
      <alignment horizontal="distributed" vertical="center"/>
      <protection locked="0"/>
    </xf>
    <xf numFmtId="0" fontId="16" fillId="0" borderId="62" xfId="8" applyFont="1" applyBorder="1" applyAlignment="1" applyProtection="1">
      <alignment horizontal="distributed" vertical="center"/>
      <protection locked="0"/>
    </xf>
    <xf numFmtId="0" fontId="16" fillId="0" borderId="70" xfId="8" applyFont="1" applyBorder="1" applyAlignment="1" applyProtection="1">
      <alignment horizontal="center" vertical="center" wrapText="1"/>
      <protection locked="0"/>
    </xf>
    <xf numFmtId="0" fontId="16" fillId="0" borderId="69" xfId="8" applyFont="1" applyBorder="1" applyAlignment="1" applyProtection="1">
      <alignment horizontal="center" vertical="center" wrapText="1"/>
      <protection locked="0"/>
    </xf>
    <xf numFmtId="0" fontId="16" fillId="0" borderId="71" xfId="8" applyFont="1" applyBorder="1" applyAlignment="1" applyProtection="1">
      <alignment horizontal="center" vertical="center" wrapText="1"/>
      <protection locked="0"/>
    </xf>
    <xf numFmtId="0" fontId="16" fillId="0" borderId="9" xfId="8" applyFont="1" applyBorder="1" applyAlignment="1" applyProtection="1">
      <alignment horizontal="center" vertical="center" wrapText="1"/>
      <protection locked="0"/>
    </xf>
    <xf numFmtId="0" fontId="16" fillId="0" borderId="8" xfId="8" applyFont="1" applyBorder="1" applyAlignment="1" applyProtection="1">
      <alignment horizontal="center" vertical="center" wrapText="1"/>
      <protection locked="0"/>
    </xf>
    <xf numFmtId="0" fontId="16" fillId="0" borderId="17" xfId="8" applyFont="1" applyBorder="1" applyAlignment="1" applyProtection="1">
      <alignment horizontal="center" vertical="center" wrapText="1"/>
      <protection locked="0"/>
    </xf>
    <xf numFmtId="0" fontId="16" fillId="0" borderId="53" xfId="8" applyFont="1" applyBorder="1" applyAlignment="1" applyProtection="1">
      <alignment horizontal="distributed" vertical="center"/>
      <protection locked="0"/>
    </xf>
    <xf numFmtId="0" fontId="16" fillId="0" borderId="57" xfId="8" applyFont="1" applyBorder="1" applyAlignment="1" applyProtection="1">
      <alignment horizontal="distributed" vertical="center"/>
      <protection locked="0"/>
    </xf>
    <xf numFmtId="0" fontId="16" fillId="0" borderId="15" xfId="8" applyFont="1" applyBorder="1" applyAlignment="1">
      <alignment horizontal="center" vertical="center"/>
    </xf>
    <xf numFmtId="0" fontId="16" fillId="0" borderId="13" xfId="8" applyFont="1" applyBorder="1" applyAlignment="1">
      <alignment horizontal="center" vertical="center"/>
    </xf>
    <xf numFmtId="0" fontId="16" fillId="0" borderId="14" xfId="8" applyFont="1" applyBorder="1" applyAlignment="1">
      <alignment horizontal="center" vertical="center"/>
    </xf>
    <xf numFmtId="0" fontId="16" fillId="0" borderId="71" xfId="8" applyFont="1" applyBorder="1" applyAlignment="1">
      <alignment horizontal="center" vertical="center"/>
    </xf>
    <xf numFmtId="0" fontId="16" fillId="0" borderId="5" xfId="8" applyFont="1" applyBorder="1" applyAlignment="1">
      <alignment horizontal="center" vertical="center"/>
    </xf>
    <xf numFmtId="0" fontId="16" fillId="0" borderId="67" xfId="8" applyFont="1" applyBorder="1" applyAlignment="1">
      <alignment horizontal="center" vertical="center" textRotation="255"/>
    </xf>
    <xf numFmtId="0" fontId="16" fillId="0" borderId="6" xfId="8" applyFont="1" applyBorder="1" applyAlignment="1">
      <alignment horizontal="center" vertical="center" textRotation="255"/>
    </xf>
    <xf numFmtId="0" fontId="16" fillId="0" borderId="68" xfId="8" applyFont="1" applyBorder="1" applyAlignment="1">
      <alignment horizontal="center" vertical="center" textRotation="255"/>
    </xf>
    <xf numFmtId="0" fontId="16" fillId="0" borderId="70" xfId="8" applyFont="1" applyBorder="1" applyAlignment="1">
      <alignment horizontal="center" vertical="center" textRotation="255"/>
    </xf>
    <xf numFmtId="0" fontId="16" fillId="0" borderId="69" xfId="8" applyFont="1" applyBorder="1" applyAlignment="1">
      <alignment horizontal="center" vertical="center" textRotation="255"/>
    </xf>
    <xf numFmtId="0" fontId="16" fillId="0" borderId="13" xfId="8" applyFont="1" applyBorder="1" applyAlignment="1">
      <alignment horizontal="center" vertical="center" textRotation="255"/>
    </xf>
    <xf numFmtId="0" fontId="16" fillId="0" borderId="70" xfId="8" applyFont="1" applyBorder="1" applyAlignment="1">
      <alignment horizontal="center" vertical="center" wrapText="1"/>
    </xf>
    <xf numFmtId="0" fontId="16" fillId="0" borderId="9" xfId="8" applyFont="1" applyBorder="1" applyAlignment="1">
      <alignment horizontal="center" vertical="center" wrapText="1"/>
    </xf>
    <xf numFmtId="0" fontId="16" fillId="0" borderId="15" xfId="8" applyFont="1" applyBorder="1" applyAlignment="1">
      <alignment horizontal="center" vertical="center" wrapText="1"/>
    </xf>
    <xf numFmtId="0" fontId="16" fillId="0" borderId="68" xfId="8" applyFont="1" applyBorder="1" applyAlignment="1">
      <alignment horizontal="center" vertical="center" wrapText="1"/>
    </xf>
    <xf numFmtId="0" fontId="16" fillId="0" borderId="16" xfId="8" applyFont="1" applyBorder="1" applyAlignment="1">
      <alignment horizontal="center" vertical="center" wrapText="1"/>
    </xf>
    <xf numFmtId="0" fontId="16" fillId="0" borderId="14" xfId="8" applyFont="1" applyBorder="1" applyAlignment="1">
      <alignment horizontal="center" vertical="center" wrapText="1"/>
    </xf>
    <xf numFmtId="0" fontId="16" fillId="0" borderId="30" xfId="8" applyFont="1" applyBorder="1" applyAlignment="1">
      <alignment horizontal="center" vertical="center"/>
    </xf>
    <xf numFmtId="0" fontId="16" fillId="0" borderId="85" xfId="8" applyFont="1" applyBorder="1" applyAlignment="1">
      <alignment horizontal="center" vertical="center"/>
    </xf>
    <xf numFmtId="0" fontId="16" fillId="0" borderId="83" xfId="8" applyFont="1" applyBorder="1" applyAlignment="1">
      <alignment horizontal="center" vertical="center"/>
    </xf>
    <xf numFmtId="0" fontId="16" fillId="0" borderId="98" xfId="8" applyFont="1" applyBorder="1" applyAlignment="1">
      <alignment horizontal="center" vertical="center"/>
    </xf>
    <xf numFmtId="190" fontId="16" fillId="0" borderId="69" xfId="8" applyNumberFormat="1" applyFont="1" applyBorder="1" applyAlignment="1" applyProtection="1">
      <alignment horizontal="center" vertical="center"/>
      <protection locked="0"/>
    </xf>
    <xf numFmtId="190" fontId="16" fillId="0" borderId="13" xfId="8" applyNumberFormat="1" applyFont="1" applyBorder="1" applyAlignment="1" applyProtection="1">
      <alignment horizontal="center" vertical="center"/>
      <protection locked="0"/>
    </xf>
    <xf numFmtId="0" fontId="16" fillId="0" borderId="59" xfId="8" applyFont="1" applyBorder="1" applyAlignment="1">
      <alignment horizontal="center" vertical="center" textRotation="255"/>
    </xf>
    <xf numFmtId="0" fontId="16" fillId="0" borderId="97" xfId="8" applyFont="1" applyBorder="1" applyAlignment="1">
      <alignment horizontal="center" vertical="center" textRotation="255"/>
    </xf>
    <xf numFmtId="0" fontId="16" fillId="0" borderId="96" xfId="8" applyFont="1" applyBorder="1" applyAlignment="1">
      <alignment horizontal="center" vertical="center" textRotation="255"/>
    </xf>
    <xf numFmtId="0" fontId="16" fillId="0" borderId="57" xfId="8" applyFont="1" applyBorder="1" applyAlignment="1">
      <alignment horizontal="center"/>
    </xf>
    <xf numFmtId="0" fontId="16" fillId="0" borderId="64" xfId="8" applyFont="1" applyBorder="1" applyAlignment="1">
      <alignment horizontal="center"/>
    </xf>
    <xf numFmtId="0" fontId="16" fillId="0" borderId="62" xfId="8" applyFont="1" applyBorder="1" applyAlignment="1">
      <alignment horizontal="center"/>
    </xf>
    <xf numFmtId="0" fontId="16" fillId="0" borderId="65" xfId="8" applyFont="1" applyBorder="1" applyAlignment="1" applyProtection="1">
      <alignment horizontal="distributed" vertical="center"/>
      <protection locked="0"/>
    </xf>
    <xf numFmtId="0" fontId="16" fillId="0" borderId="64" xfId="8" applyFont="1" applyBorder="1" applyAlignment="1" applyProtection="1">
      <alignment horizontal="distributed" vertical="center"/>
      <protection locked="0"/>
    </xf>
    <xf numFmtId="0" fontId="16" fillId="0" borderId="7" xfId="8" applyFont="1" applyBorder="1" applyAlignment="1">
      <alignment horizontal="right"/>
    </xf>
    <xf numFmtId="0" fontId="16" fillId="0" borderId="1" xfId="8" applyFont="1" applyBorder="1" applyAlignment="1">
      <alignment horizontal="right"/>
    </xf>
    <xf numFmtId="0" fontId="16" fillId="0" borderId="3" xfId="8" applyFont="1" applyBorder="1" applyAlignment="1">
      <alignment horizontal="left" vertical="center" indent="1"/>
    </xf>
    <xf numFmtId="0" fontId="16" fillId="0" borderId="0" xfId="8" applyFont="1" applyAlignment="1">
      <alignment horizontal="left" vertical="center" indent="1"/>
    </xf>
    <xf numFmtId="0" fontId="16" fillId="0" borderId="4" xfId="8" applyFont="1" applyBorder="1" applyAlignment="1">
      <alignment horizontal="center" vertical="center" textRotation="255"/>
    </xf>
    <xf numFmtId="0" fontId="16" fillId="0" borderId="51" xfId="8" applyFont="1" applyBorder="1" applyAlignment="1">
      <alignment horizontal="center" vertical="center" textRotation="255"/>
    </xf>
    <xf numFmtId="0" fontId="16" fillId="0" borderId="98" xfId="8" applyFont="1" applyBorder="1" applyAlignment="1">
      <alignment horizontal="center" vertical="center" textRotation="255"/>
    </xf>
    <xf numFmtId="0" fontId="17" fillId="0" borderId="4" xfId="8" applyFont="1" applyBorder="1" applyAlignment="1">
      <alignment horizontal="right" vertical="center"/>
    </xf>
    <xf numFmtId="0" fontId="16" fillId="0" borderId="2" xfId="8" applyFont="1" applyBorder="1" applyAlignment="1" applyProtection="1">
      <alignment horizontal="center" vertical="center"/>
      <protection locked="0"/>
    </xf>
    <xf numFmtId="0" fontId="16" fillId="0" borderId="51" xfId="8" applyFont="1" applyBorder="1" applyAlignment="1" applyProtection="1">
      <alignment horizontal="center" vertical="center"/>
      <protection locked="0"/>
    </xf>
    <xf numFmtId="0" fontId="16" fillId="0" borderId="50" xfId="8" applyFont="1" applyBorder="1" applyAlignment="1" applyProtection="1">
      <alignment horizontal="center" vertical="center"/>
      <protection locked="0"/>
    </xf>
    <xf numFmtId="0" fontId="16" fillId="0" borderId="98" xfId="8" applyFont="1" applyBorder="1" applyAlignment="1" applyProtection="1">
      <alignment horizontal="center" vertical="center"/>
      <protection locked="0"/>
    </xf>
    <xf numFmtId="0" fontId="16" fillId="0" borderId="32" xfId="8" applyFont="1" applyBorder="1" applyAlignment="1" applyProtection="1">
      <alignment horizontal="center" vertical="center"/>
      <protection locked="0"/>
    </xf>
    <xf numFmtId="0" fontId="16" fillId="0" borderId="8" xfId="8" applyFont="1" applyBorder="1" applyAlignment="1">
      <alignment horizontal="center" vertical="center"/>
    </xf>
    <xf numFmtId="190" fontId="16" fillId="0" borderId="70" xfId="8" applyNumberFormat="1" applyFont="1" applyBorder="1" applyAlignment="1" applyProtection="1">
      <alignment horizontal="center" vertical="center"/>
      <protection locked="0"/>
    </xf>
    <xf numFmtId="190" fontId="16" fillId="0" borderId="15" xfId="8" applyNumberFormat="1" applyFont="1" applyBorder="1" applyAlignment="1" applyProtection="1">
      <alignment horizontal="center" vertical="center"/>
      <protection locked="0"/>
    </xf>
    <xf numFmtId="0" fontId="15" fillId="0" borderId="63" xfId="8" applyFont="1" applyBorder="1" applyAlignment="1">
      <alignment horizontal="center" vertical="center"/>
    </xf>
    <xf numFmtId="0" fontId="15" fillId="0" borderId="65" xfId="8" applyFont="1" applyBorder="1" applyAlignment="1">
      <alignment horizontal="center" vertical="center"/>
    </xf>
    <xf numFmtId="0" fontId="15" fillId="0" borderId="64" xfId="8" applyFont="1" applyBorder="1" applyAlignment="1">
      <alignment horizontal="center" vertical="center"/>
    </xf>
    <xf numFmtId="0" fontId="16" fillId="0" borderId="28" xfId="8" applyFont="1" applyBorder="1" applyAlignment="1">
      <alignment horizontal="center" vertical="center"/>
    </xf>
    <xf numFmtId="0" fontId="16" fillId="0" borderId="31" xfId="8" applyFont="1" applyBorder="1" applyAlignment="1">
      <alignment horizontal="center" vertical="center"/>
    </xf>
    <xf numFmtId="0" fontId="15" fillId="0" borderId="51" xfId="8" applyFont="1" applyBorder="1" applyAlignment="1" applyProtection="1">
      <alignment vertical="center"/>
      <protection locked="0"/>
    </xf>
    <xf numFmtId="0" fontId="15" fillId="0" borderId="51" xfId="8" applyFont="1" applyBorder="1" applyAlignment="1" applyProtection="1">
      <alignment horizontal="center" vertical="center"/>
      <protection locked="0"/>
    </xf>
    <xf numFmtId="0" fontId="15" fillId="0" borderId="98" xfId="8" applyFont="1" applyBorder="1" applyAlignment="1" applyProtection="1">
      <alignment vertical="center"/>
      <protection locked="0"/>
    </xf>
    <xf numFmtId="0" fontId="15" fillId="0" borderId="98" xfId="8" applyFont="1" applyBorder="1" applyAlignment="1" applyProtection="1">
      <alignment horizontal="center" vertical="center"/>
      <protection locked="0"/>
    </xf>
    <xf numFmtId="0" fontId="24" fillId="0" borderId="0" xfId="8" applyFont="1" applyAlignment="1">
      <alignment horizontal="center" vertical="center"/>
    </xf>
    <xf numFmtId="0" fontId="24" fillId="0" borderId="13" xfId="8" applyFont="1" applyBorder="1" applyAlignment="1">
      <alignment horizontal="center" vertical="center"/>
    </xf>
    <xf numFmtId="0" fontId="16" fillId="0" borderId="12" xfId="8" applyFont="1" applyBorder="1" applyAlignment="1">
      <alignment horizontal="center" vertical="center"/>
    </xf>
    <xf numFmtId="0" fontId="15" fillId="0" borderId="50" xfId="8" applyFont="1" applyBorder="1" applyAlignment="1" applyProtection="1">
      <alignment vertical="center"/>
      <protection locked="0"/>
    </xf>
    <xf numFmtId="0" fontId="15" fillId="0" borderId="32" xfId="8" applyFont="1" applyBorder="1" applyAlignment="1" applyProtection="1">
      <alignment vertical="center"/>
      <protection locked="0"/>
    </xf>
    <xf numFmtId="0" fontId="16" fillId="0" borderId="30" xfId="8" applyFont="1" applyBorder="1" applyAlignment="1">
      <alignment horizontal="center" vertical="center" wrapText="1"/>
    </xf>
    <xf numFmtId="0" fontId="16" fillId="0" borderId="85" xfId="8" applyFont="1" applyBorder="1" applyAlignment="1">
      <alignment horizontal="center" vertical="center" wrapText="1"/>
    </xf>
    <xf numFmtId="0" fontId="16" fillId="0" borderId="51" xfId="8" applyFont="1" applyBorder="1" applyAlignment="1">
      <alignment horizontal="center" vertical="center" wrapText="1"/>
    </xf>
    <xf numFmtId="0" fontId="16" fillId="0" borderId="38" xfId="8" applyFont="1" applyBorder="1" applyAlignment="1" applyProtection="1">
      <alignment horizontal="left" vertical="center"/>
      <protection locked="0"/>
    </xf>
    <xf numFmtId="0" fontId="16" fillId="0" borderId="39" xfId="8" applyFont="1" applyBorder="1" applyAlignment="1" applyProtection="1">
      <alignment horizontal="left" vertical="center"/>
      <protection locked="0"/>
    </xf>
    <xf numFmtId="0" fontId="16" fillId="0" borderId="4" xfId="8" applyFont="1" applyBorder="1" applyAlignment="1" applyProtection="1">
      <alignment horizontal="left"/>
      <protection locked="0"/>
    </xf>
    <xf numFmtId="0" fontId="16" fillId="0" borderId="2" xfId="8" applyFont="1" applyBorder="1" applyAlignment="1" applyProtection="1">
      <alignment horizontal="left"/>
      <protection locked="0"/>
    </xf>
    <xf numFmtId="0" fontId="16" fillId="0" borderId="51" xfId="8" applyFont="1" applyBorder="1" applyAlignment="1" applyProtection="1">
      <alignment horizontal="left" vertical="center"/>
      <protection locked="0"/>
    </xf>
    <xf numFmtId="0" fontId="16" fillId="0" borderId="51" xfId="8" applyFont="1" applyBorder="1" applyAlignment="1" applyProtection="1">
      <alignment vertical="center"/>
      <protection locked="0"/>
    </xf>
    <xf numFmtId="0" fontId="16" fillId="0" borderId="50" xfId="8" applyFont="1" applyBorder="1" applyAlignment="1" applyProtection="1">
      <alignment vertical="center"/>
      <protection locked="0"/>
    </xf>
    <xf numFmtId="0" fontId="16" fillId="0" borderId="86" xfId="8" applyFont="1" applyBorder="1" applyAlignment="1" applyProtection="1">
      <alignment horizontal="left" vertical="center"/>
      <protection locked="0"/>
    </xf>
    <xf numFmtId="0" fontId="16" fillId="0" borderId="52" xfId="8" applyFont="1" applyBorder="1" applyAlignment="1">
      <alignment horizontal="left" vertical="center" wrapText="1"/>
    </xf>
    <xf numFmtId="0" fontId="16" fillId="0" borderId="52" xfId="8" applyFont="1" applyBorder="1" applyAlignment="1">
      <alignment horizontal="left" vertical="center"/>
    </xf>
    <xf numFmtId="0" fontId="16" fillId="0" borderId="35" xfId="8" applyFont="1" applyBorder="1" applyAlignment="1">
      <alignment horizontal="left" vertical="center"/>
    </xf>
    <xf numFmtId="0" fontId="16" fillId="0" borderId="6" xfId="8" applyFont="1" applyBorder="1" applyAlignment="1">
      <alignment horizontal="center" vertical="center"/>
    </xf>
    <xf numFmtId="0" fontId="16" fillId="0" borderId="15" xfId="8" applyFont="1" applyBorder="1" applyAlignment="1">
      <alignment horizontal="left" vertical="center"/>
    </xf>
    <xf numFmtId="0" fontId="16" fillId="0" borderId="13" xfId="8" applyFont="1" applyBorder="1" applyAlignment="1">
      <alignment horizontal="left" vertical="center"/>
    </xf>
    <xf numFmtId="0" fontId="16" fillId="0" borderId="5" xfId="8" applyFont="1" applyBorder="1" applyAlignment="1">
      <alignment horizontal="left" vertical="center"/>
    </xf>
    <xf numFmtId="38" fontId="16" fillId="0" borderId="63" xfId="3" applyFont="1" applyBorder="1" applyAlignment="1">
      <alignment horizontal="center" vertical="center"/>
    </xf>
    <xf numFmtId="38" fontId="16" fillId="0" borderId="65" xfId="3" applyFont="1" applyBorder="1" applyAlignment="1">
      <alignment horizontal="center" vertical="center"/>
    </xf>
    <xf numFmtId="49" fontId="16" fillId="0" borderId="0" xfId="8" applyNumberFormat="1" applyFont="1" applyAlignment="1">
      <alignment horizontal="center" vertical="center"/>
    </xf>
    <xf numFmtId="0" fontId="16" fillId="0" borderId="10" xfId="8" applyFont="1" applyBorder="1" applyAlignment="1">
      <alignment horizontal="left" vertical="center"/>
    </xf>
    <xf numFmtId="0" fontId="16" fillId="0" borderId="28" xfId="8" applyFont="1" applyBorder="1" applyAlignment="1">
      <alignment horizontal="left" vertical="center"/>
    </xf>
    <xf numFmtId="0" fontId="16" fillId="0" borderId="31" xfId="8" applyFont="1" applyBorder="1" applyAlignment="1">
      <alignment horizontal="left" vertical="center"/>
    </xf>
    <xf numFmtId="0" fontId="16" fillId="0" borderId="12" xfId="8" applyFont="1" applyBorder="1" applyAlignment="1">
      <alignment horizontal="left" vertical="center"/>
    </xf>
    <xf numFmtId="0" fontId="16" fillId="0" borderId="127" xfId="8" applyFont="1" applyBorder="1" applyAlignment="1" applyProtection="1">
      <alignment horizontal="left" vertical="center" wrapText="1" indent="1"/>
      <protection locked="0"/>
    </xf>
    <xf numFmtId="0" fontId="16" fillId="0" borderId="52" xfId="8" applyFont="1" applyBorder="1" applyAlignment="1" applyProtection="1">
      <alignment horizontal="left" vertical="center" wrapText="1" indent="1"/>
      <protection locked="0"/>
    </xf>
    <xf numFmtId="0" fontId="15" fillId="0" borderId="63" xfId="8" applyFont="1" applyBorder="1" applyAlignment="1" applyProtection="1">
      <alignment horizontal="center" vertical="center"/>
      <protection locked="0"/>
    </xf>
    <xf numFmtId="0" fontId="15" fillId="0" borderId="65" xfId="8" applyFont="1" applyBorder="1" applyAlignment="1" applyProtection="1">
      <alignment horizontal="center" vertical="center"/>
      <protection locked="0"/>
    </xf>
    <xf numFmtId="0" fontId="15" fillId="0" borderId="65" xfId="8" applyFont="1" applyBorder="1" applyAlignment="1" applyProtection="1">
      <alignment horizontal="left" vertical="center"/>
      <protection locked="0"/>
    </xf>
    <xf numFmtId="0" fontId="15" fillId="0" borderId="86" xfId="8" applyFont="1" applyBorder="1" applyAlignment="1" applyProtection="1">
      <alignment horizontal="left" vertical="center"/>
      <protection locked="0"/>
    </xf>
    <xf numFmtId="0" fontId="16" fillId="0" borderId="30" xfId="8" applyFont="1" applyBorder="1" applyAlignment="1" applyProtection="1">
      <alignment horizontal="left" vertical="center" indent="1"/>
      <protection locked="0"/>
    </xf>
    <xf numFmtId="0" fontId="16" fillId="0" borderId="4" xfId="8" applyFont="1" applyBorder="1" applyAlignment="1" applyProtection="1">
      <alignment horizontal="left" vertical="center" indent="1"/>
      <protection locked="0"/>
    </xf>
    <xf numFmtId="0" fontId="15" fillId="0" borderId="51" xfId="8" applyFont="1" applyBorder="1" applyAlignment="1" applyProtection="1">
      <alignment horizontal="center" vertical="center" wrapText="1"/>
      <protection locked="0"/>
    </xf>
    <xf numFmtId="49" fontId="15" fillId="0" borderId="63" xfId="8" applyNumberFormat="1" applyFont="1" applyBorder="1" applyAlignment="1" applyProtection="1">
      <alignment horizontal="center" vertical="center"/>
      <protection locked="0"/>
    </xf>
    <xf numFmtId="49" fontId="15" fillId="0" borderId="65" xfId="8" applyNumberFormat="1" applyFont="1" applyBorder="1" applyAlignment="1" applyProtection="1">
      <alignment horizontal="center" vertical="center"/>
      <protection locked="0"/>
    </xf>
    <xf numFmtId="49" fontId="15" fillId="0" borderId="65" xfId="8" applyNumberFormat="1" applyFont="1" applyBorder="1" applyAlignment="1" applyProtection="1">
      <alignment horizontal="left" vertical="center"/>
      <protection locked="0"/>
    </xf>
    <xf numFmtId="49" fontId="15" fillId="0" borderId="86" xfId="8" applyNumberFormat="1" applyFont="1" applyBorder="1" applyAlignment="1" applyProtection="1">
      <alignment horizontal="left" vertical="center"/>
      <protection locked="0"/>
    </xf>
    <xf numFmtId="0" fontId="16" fillId="0" borderId="61" xfId="8" applyFont="1" applyBorder="1" applyAlignment="1">
      <alignment horizontal="left" vertical="center" wrapText="1"/>
    </xf>
    <xf numFmtId="0" fontId="16" fillId="0" borderId="84" xfId="8" applyFont="1" applyBorder="1" applyAlignment="1">
      <alignment horizontal="left" vertical="center"/>
    </xf>
    <xf numFmtId="0" fontId="16" fillId="0" borderId="85" xfId="8" applyFont="1" applyBorder="1" applyAlignment="1" applyProtection="1">
      <alignment horizontal="left" vertical="center" indent="1"/>
      <protection locked="0"/>
    </xf>
    <xf numFmtId="0" fontId="16" fillId="0" borderId="51" xfId="8" applyFont="1" applyBorder="1" applyAlignment="1" applyProtection="1">
      <alignment horizontal="left" vertical="center" indent="1"/>
      <protection locked="0"/>
    </xf>
    <xf numFmtId="0" fontId="16" fillId="0" borderId="50" xfId="8" applyFont="1" applyBorder="1" applyAlignment="1" applyProtection="1">
      <alignment horizontal="left" vertical="center" indent="1"/>
      <protection locked="0"/>
    </xf>
    <xf numFmtId="0" fontId="16" fillId="0" borderId="60" xfId="8" applyFont="1" applyBorder="1" applyAlignment="1">
      <alignment horizontal="left" vertical="center"/>
    </xf>
    <xf numFmtId="0" fontId="16" fillId="0" borderId="127" xfId="8" applyFont="1" applyBorder="1" applyAlignment="1" applyProtection="1">
      <alignment horizontal="left" vertical="center" indent="1"/>
      <protection locked="0"/>
    </xf>
    <xf numFmtId="0" fontId="16" fillId="0" borderId="52" xfId="8" applyFont="1" applyBorder="1" applyAlignment="1" applyProtection="1">
      <alignment horizontal="left" vertical="center" indent="1"/>
      <protection locked="0"/>
    </xf>
    <xf numFmtId="0" fontId="16" fillId="0" borderId="35" xfId="8" applyFont="1" applyBorder="1" applyAlignment="1" applyProtection="1">
      <alignment horizontal="left" vertical="center" indent="1"/>
      <protection locked="0"/>
    </xf>
    <xf numFmtId="0" fontId="16" fillId="0" borderId="2" xfId="8" applyFont="1" applyBorder="1" applyAlignment="1" applyProtection="1">
      <alignment horizontal="left" vertical="center" indent="1"/>
      <protection locked="0"/>
    </xf>
    <xf numFmtId="0" fontId="16" fillId="0" borderId="63" xfId="8" applyFont="1" applyBorder="1" applyAlignment="1">
      <alignment horizontal="center" vertical="center" wrapText="1"/>
    </xf>
    <xf numFmtId="0" fontId="15" fillId="0" borderId="85" xfId="8" applyFont="1" applyBorder="1" applyAlignment="1" applyProtection="1">
      <alignment horizontal="left" vertical="center" indent="1"/>
      <protection locked="0"/>
    </xf>
    <xf numFmtId="0" fontId="15" fillId="0" borderId="51" xfId="8" applyFont="1" applyBorder="1" applyAlignment="1" applyProtection="1">
      <alignment horizontal="left" vertical="center" indent="1"/>
      <protection locked="0"/>
    </xf>
    <xf numFmtId="0" fontId="15" fillId="0" borderId="50" xfId="8" applyFont="1" applyBorder="1" applyAlignment="1" applyProtection="1">
      <alignment horizontal="left" vertical="center" indent="1"/>
      <protection locked="0"/>
    </xf>
    <xf numFmtId="0" fontId="16" fillId="0" borderId="83" xfId="8" applyFont="1" applyBorder="1" applyAlignment="1">
      <alignment horizontal="center" vertical="center" wrapText="1"/>
    </xf>
    <xf numFmtId="0" fontId="16" fillId="0" borderId="98" xfId="8" applyFont="1" applyBorder="1" applyAlignment="1">
      <alignment horizontal="center" vertical="center" wrapText="1"/>
    </xf>
    <xf numFmtId="0" fontId="16" fillId="0" borderId="61" xfId="8" applyFont="1" applyBorder="1" applyAlignment="1">
      <alignment horizontal="center" vertical="center" wrapText="1"/>
    </xf>
    <xf numFmtId="0" fontId="16" fillId="0" borderId="83" xfId="8" applyFont="1" applyBorder="1" applyAlignment="1" applyProtection="1">
      <alignment horizontal="left" vertical="center" indent="1"/>
      <protection locked="0"/>
    </xf>
    <xf numFmtId="0" fontId="16" fillId="0" borderId="98" xfId="8" applyFont="1" applyBorder="1" applyAlignment="1" applyProtection="1">
      <alignment horizontal="left" vertical="center" indent="1"/>
      <protection locked="0"/>
    </xf>
    <xf numFmtId="0" fontId="16" fillId="0" borderId="32" xfId="8" applyFont="1" applyBorder="1" applyAlignment="1" applyProtection="1">
      <alignment horizontal="left" vertical="center" indent="1"/>
      <protection locked="0"/>
    </xf>
    <xf numFmtId="0" fontId="16" fillId="0" borderId="59" xfId="8" applyFont="1" applyBorder="1" applyAlignment="1">
      <alignment horizontal="center" vertical="center"/>
    </xf>
    <xf numFmtId="0" fontId="16" fillId="0" borderId="34" xfId="8" applyFont="1" applyBorder="1" applyAlignment="1">
      <alignment horizontal="center" vertical="center" wrapText="1"/>
    </xf>
    <xf numFmtId="0" fontId="16" fillId="0" borderId="53" xfId="8" applyFont="1" applyBorder="1" applyAlignment="1">
      <alignment horizontal="center" vertical="center" wrapText="1"/>
    </xf>
    <xf numFmtId="0" fontId="16" fillId="0" borderId="57" xfId="8" applyFont="1" applyBorder="1" applyAlignment="1">
      <alignment horizontal="center" vertical="center" wrapText="1"/>
    </xf>
    <xf numFmtId="0" fontId="111" fillId="0" borderId="0" xfId="18" applyFont="1" applyAlignment="1">
      <alignment horizontal="distributed" vertical="center"/>
    </xf>
    <xf numFmtId="0" fontId="44" fillId="0" borderId="75" xfId="18" applyFont="1" applyBorder="1" applyAlignment="1">
      <alignment horizontal="distributed" vertical="center" justifyLastLine="1"/>
    </xf>
    <xf numFmtId="0" fontId="44" fillId="0" borderId="78" xfId="11" applyFont="1" applyBorder="1" applyAlignment="1">
      <alignment horizontal="center" vertical="center"/>
    </xf>
    <xf numFmtId="0" fontId="44" fillId="0" borderId="66" xfId="11" applyFont="1" applyBorder="1" applyAlignment="1">
      <alignment horizontal="center" vertical="center"/>
    </xf>
    <xf numFmtId="0" fontId="44" fillId="0" borderId="7" xfId="11" applyFont="1" applyBorder="1" applyAlignment="1">
      <alignment horizontal="center" vertical="center"/>
    </xf>
    <xf numFmtId="0" fontId="44" fillId="0" borderId="1" xfId="11" applyFont="1" applyBorder="1" applyAlignment="1">
      <alignment horizontal="center" vertical="center"/>
    </xf>
    <xf numFmtId="0" fontId="44" fillId="0" borderId="77" xfId="11" applyFont="1" applyBorder="1" applyAlignment="1">
      <alignment horizontal="center" vertical="center"/>
    </xf>
    <xf numFmtId="0" fontId="48" fillId="0" borderId="66" xfId="18" applyBorder="1" applyAlignment="1"/>
    <xf numFmtId="0" fontId="48" fillId="0" borderId="1" xfId="18" applyBorder="1" applyAlignment="1"/>
    <xf numFmtId="0" fontId="44" fillId="0" borderId="75" xfId="11" applyFont="1" applyBorder="1" applyAlignment="1">
      <alignment horizontal="center" vertical="center"/>
    </xf>
    <xf numFmtId="0" fontId="18" fillId="0" borderId="75" xfId="11" applyFont="1" applyBorder="1" applyAlignment="1">
      <alignment horizontal="distributed" vertical="center" justifyLastLine="1"/>
    </xf>
    <xf numFmtId="0" fontId="44" fillId="0" borderId="75" xfId="11" applyFont="1" applyBorder="1" applyAlignment="1">
      <alignment horizontal="center" vertical="distributed" textRotation="255" justifyLastLine="1"/>
    </xf>
    <xf numFmtId="0" fontId="44" fillId="0" borderId="75" xfId="11" applyFont="1" applyBorder="1" applyAlignment="1">
      <alignment horizontal="distributed" vertical="center" justifyLastLine="1"/>
    </xf>
    <xf numFmtId="0" fontId="44" fillId="0" borderId="74" xfId="11" applyFont="1" applyBorder="1" applyAlignment="1">
      <alignment horizontal="center" vertical="center"/>
    </xf>
    <xf numFmtId="177" fontId="44" fillId="0" borderId="75" xfId="11" applyNumberFormat="1" applyFont="1" applyBorder="1" applyAlignment="1">
      <alignment horizontal="center" vertical="center"/>
    </xf>
    <xf numFmtId="3" fontId="44" fillId="0" borderId="77" xfId="11" applyNumberFormat="1" applyFont="1" applyBorder="1" applyAlignment="1">
      <alignment horizontal="center" vertical="center"/>
    </xf>
    <xf numFmtId="0" fontId="44" fillId="0" borderId="0" xfId="18" applyFont="1">
      <alignment vertical="center"/>
    </xf>
    <xf numFmtId="0" fontId="44" fillId="0" borderId="0" xfId="18" applyFont="1" applyAlignment="1">
      <alignment horizontal="left" vertical="center"/>
    </xf>
    <xf numFmtId="0" fontId="44" fillId="0" borderId="0" xfId="11" applyFont="1">
      <alignment vertical="center"/>
    </xf>
    <xf numFmtId="0" fontId="44" fillId="0" borderId="77" xfId="11" applyFont="1" applyBorder="1" applyAlignment="1">
      <alignment horizontal="center" vertical="center" wrapText="1"/>
    </xf>
  </cellXfs>
  <cellStyles count="32">
    <cellStyle name="パーセント" xfId="1" builtinId="5"/>
    <cellStyle name="ハイパーリンク 2" xfId="2" xr:uid="{00000000-0005-0000-0000-000001000000}"/>
    <cellStyle name="ハイパーリンク 3" xfId="20" xr:uid="{41551C0C-04C6-478C-80A8-4C63FC0A9EB5}"/>
    <cellStyle name="桁区切り" xfId="3" builtinId="6"/>
    <cellStyle name="桁区切り 2" xfId="4" xr:uid="{00000000-0005-0000-0000-000003000000}"/>
    <cellStyle name="桁区切り 2 2" xfId="5" xr:uid="{00000000-0005-0000-0000-000004000000}"/>
    <cellStyle name="桁区切り 3" xfId="6" xr:uid="{00000000-0005-0000-0000-000005000000}"/>
    <cellStyle name="桁区切り 4" xfId="15" xr:uid="{00000000-0005-0000-0000-000006000000}"/>
    <cellStyle name="桁区切り 5" xfId="29" xr:uid="{3C800D0F-776C-4A4E-AAAB-60F56C5221D6}"/>
    <cellStyle name="通貨 2" xfId="7" xr:uid="{00000000-0005-0000-0000-000007000000}"/>
    <cellStyle name="通貨 2 2" xfId="23" xr:uid="{6A0A41D0-FE22-4F9E-B876-C5EB182ED4B2}"/>
    <cellStyle name="通貨 3" xfId="16" xr:uid="{00000000-0005-0000-0000-000008000000}"/>
    <cellStyle name="通貨 3 2" xfId="24" xr:uid="{25FEA1C5-F782-4EAC-89CC-B08610B61C01}"/>
    <cellStyle name="標準" xfId="0" builtinId="0"/>
    <cellStyle name="標準 2" xfId="8" xr:uid="{00000000-0005-0000-0000-00000A000000}"/>
    <cellStyle name="標準 2 2" xfId="9" xr:uid="{00000000-0005-0000-0000-00000B000000}"/>
    <cellStyle name="標準 2 2 2" xfId="10" xr:uid="{00000000-0005-0000-0000-00000C000000}"/>
    <cellStyle name="標準 2 3" xfId="30" xr:uid="{7BA580DC-35D8-4118-8EBC-A9054D9805E6}"/>
    <cellStyle name="標準 2_安確-10工事通勤用車両届" xfId="11" xr:uid="{00000000-0005-0000-0000-00000D000000}"/>
    <cellStyle name="標準 3" xfId="12" xr:uid="{00000000-0005-0000-0000-00000E000000}"/>
    <cellStyle name="標準 3 2" xfId="18" xr:uid="{00000000-0005-0000-0000-00000F000000}"/>
    <cellStyle name="標準 4" xfId="13" xr:uid="{00000000-0005-0000-0000-000010000000}"/>
    <cellStyle name="標準 4 2" xfId="17" xr:uid="{00000000-0005-0000-0000-000011000000}"/>
    <cellStyle name="標準 5" xfId="14" xr:uid="{00000000-0005-0000-0000-000012000000}"/>
    <cellStyle name="標準 6" xfId="19" xr:uid="{D994E699-2438-49F0-A764-2EF765319B99}"/>
    <cellStyle name="標準 6 2" xfId="25" xr:uid="{11EC1371-8FAA-4FC6-8C28-97BDF97890C5}"/>
    <cellStyle name="標準 6 3" xfId="31" xr:uid="{E7085C93-C75E-4F22-96BB-17D90EE1ABC4}"/>
    <cellStyle name="標準 7" xfId="21" xr:uid="{094B576B-04D7-4F58-9F82-88B497FDBD3D}"/>
    <cellStyle name="標準 7 2" xfId="26" xr:uid="{6587B928-2B58-432C-86A3-26475AFFE05B}"/>
    <cellStyle name="標準 8" xfId="22" xr:uid="{6E55A575-DBD4-4398-9220-49ED9301555B}"/>
    <cellStyle name="標準 8 2" xfId="27" xr:uid="{6AED5807-CBBC-4254-8073-0C6CC7453842}"/>
    <cellStyle name="標準 9" xfId="28" xr:uid="{F260B86D-C561-49D5-9909-27DBB819C7B5}"/>
  </cellStyles>
  <dxfs count="0"/>
  <tableStyles count="0" defaultTableStyle="TableStyleMedium2" defaultPivotStyle="PivotStyleLight16"/>
  <colors>
    <mruColors>
      <color rgb="FFE1FFE1"/>
      <color rgb="FFFFFFCC"/>
      <color rgb="FFFFFF99"/>
      <color rgb="FF008E40"/>
      <color rgb="FFCCFFFF"/>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svg"/><Relationship Id="rId5" Type="http://schemas.openxmlformats.org/officeDocument/2006/relationships/image" Target="../media/image5.sv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svg"/></Relationships>
</file>

<file path=xl/drawings/_rels/drawing8.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6</xdr:col>
      <xdr:colOff>133350</xdr:colOff>
      <xdr:row>9</xdr:row>
      <xdr:rowOff>19050</xdr:rowOff>
    </xdr:from>
    <xdr:to>
      <xdr:col>14</xdr:col>
      <xdr:colOff>200025</xdr:colOff>
      <xdr:row>9</xdr:row>
      <xdr:rowOff>23017</xdr:rowOff>
    </xdr:to>
    <xdr:cxnSp macro="">
      <xdr:nvCxnSpPr>
        <xdr:cNvPr id="2" name="直線矢印コネクタ 1">
          <a:extLst>
            <a:ext uri="{FF2B5EF4-FFF2-40B4-BE49-F238E27FC236}">
              <a16:creationId xmlns:a16="http://schemas.microsoft.com/office/drawing/2014/main" id="{366555FD-CAA3-4A88-9390-947C17DF1199}"/>
            </a:ext>
          </a:extLst>
        </xdr:cNvPr>
        <xdr:cNvCxnSpPr/>
      </xdr:nvCxnSpPr>
      <xdr:spPr>
        <a:xfrm flipH="1" flipV="1">
          <a:off x="1781175" y="1962150"/>
          <a:ext cx="2609850" cy="3967"/>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270343</xdr:colOff>
      <xdr:row>6</xdr:row>
      <xdr:rowOff>19841</xdr:rowOff>
    </xdr:from>
    <xdr:to>
      <xdr:col>15</xdr:col>
      <xdr:colOff>115359</xdr:colOff>
      <xdr:row>6</xdr:row>
      <xdr:rowOff>29634</xdr:rowOff>
    </xdr:to>
    <xdr:cxnSp macro="">
      <xdr:nvCxnSpPr>
        <xdr:cNvPr id="3" name="直線矢印コネクタ 2">
          <a:extLst>
            <a:ext uri="{FF2B5EF4-FFF2-40B4-BE49-F238E27FC236}">
              <a16:creationId xmlns:a16="http://schemas.microsoft.com/office/drawing/2014/main" id="{FE82F508-58CD-46C4-BE27-5110F3D27B0F}"/>
            </a:ext>
          </a:extLst>
        </xdr:cNvPr>
        <xdr:cNvCxnSpPr/>
      </xdr:nvCxnSpPr>
      <xdr:spPr>
        <a:xfrm>
          <a:off x="2175343" y="1334291"/>
          <a:ext cx="2435816" cy="9793"/>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16</xdr:col>
      <xdr:colOff>168755</xdr:colOff>
      <xdr:row>9</xdr:row>
      <xdr:rowOff>134967</xdr:rowOff>
    </xdr:from>
    <xdr:to>
      <xdr:col>19</xdr:col>
      <xdr:colOff>7729</xdr:colOff>
      <xdr:row>13</xdr:row>
      <xdr:rowOff>35616</xdr:rowOff>
    </xdr:to>
    <xdr:pic>
      <xdr:nvPicPr>
        <xdr:cNvPr id="4" name="グラフィックス 3" descr="ユーザー 単色塗りつぶし">
          <a:extLst>
            <a:ext uri="{FF2B5EF4-FFF2-40B4-BE49-F238E27FC236}">
              <a16:creationId xmlns:a16="http://schemas.microsoft.com/office/drawing/2014/main" id="{EE58E31C-C676-4853-A305-00428058CD8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t="10261"/>
        <a:stretch/>
      </xdr:blipFill>
      <xdr:spPr>
        <a:xfrm>
          <a:off x="5075029" y="2057939"/>
          <a:ext cx="836403" cy="781262"/>
        </a:xfrm>
        <a:prstGeom prst="rect">
          <a:avLst/>
        </a:prstGeom>
      </xdr:spPr>
    </xdr:pic>
    <xdr:clientData/>
  </xdr:twoCellAnchor>
  <xdr:twoCellAnchor editAs="oneCell">
    <xdr:from>
      <xdr:col>16</xdr:col>
      <xdr:colOff>320435</xdr:colOff>
      <xdr:row>15</xdr:row>
      <xdr:rowOff>152938</xdr:rowOff>
    </xdr:from>
    <xdr:to>
      <xdr:col>18</xdr:col>
      <xdr:colOff>256143</xdr:colOff>
      <xdr:row>18</xdr:row>
      <xdr:rowOff>162463</xdr:rowOff>
    </xdr:to>
    <xdr:pic>
      <xdr:nvPicPr>
        <xdr:cNvPr id="5" name="グラフィックス 4" descr="ユーザー 単色塗りつぶし">
          <a:extLst>
            <a:ext uri="{FF2B5EF4-FFF2-40B4-BE49-F238E27FC236}">
              <a16:creationId xmlns:a16="http://schemas.microsoft.com/office/drawing/2014/main" id="{7188761B-061B-4D84-9DC9-3E1E7C960F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226709" y="3369872"/>
          <a:ext cx="600660" cy="629549"/>
        </a:xfrm>
        <a:prstGeom prst="rect">
          <a:avLst/>
        </a:prstGeom>
      </xdr:spPr>
    </xdr:pic>
    <xdr:clientData/>
  </xdr:twoCellAnchor>
  <xdr:twoCellAnchor editAs="oneCell">
    <xdr:from>
      <xdr:col>6</xdr:col>
      <xdr:colOff>65088</xdr:colOff>
      <xdr:row>5</xdr:row>
      <xdr:rowOff>63499</xdr:rowOff>
    </xdr:from>
    <xdr:to>
      <xdr:col>7</xdr:col>
      <xdr:colOff>251293</xdr:colOff>
      <xdr:row>6</xdr:row>
      <xdr:rowOff>185732</xdr:rowOff>
    </xdr:to>
    <xdr:pic>
      <xdr:nvPicPr>
        <xdr:cNvPr id="6" name="図 5">
          <a:extLst>
            <a:ext uri="{FF2B5EF4-FFF2-40B4-BE49-F238E27FC236}">
              <a16:creationId xmlns:a16="http://schemas.microsoft.com/office/drawing/2014/main" id="{7455914A-FF95-450F-AF92-F7B239F756AF}"/>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712913" y="1168399"/>
          <a:ext cx="443380" cy="331783"/>
        </a:xfrm>
        <a:prstGeom prst="rect">
          <a:avLst/>
        </a:prstGeom>
      </xdr:spPr>
    </xdr:pic>
    <xdr:clientData/>
  </xdr:twoCellAnchor>
  <xdr:twoCellAnchor editAs="oneCell">
    <xdr:from>
      <xdr:col>1</xdr:col>
      <xdr:colOff>121849</xdr:colOff>
      <xdr:row>6</xdr:row>
      <xdr:rowOff>121669</xdr:rowOff>
    </xdr:from>
    <xdr:to>
      <xdr:col>4</xdr:col>
      <xdr:colOff>174026</xdr:colOff>
      <xdr:row>9</xdr:row>
      <xdr:rowOff>161915</xdr:rowOff>
    </xdr:to>
    <xdr:pic>
      <xdr:nvPicPr>
        <xdr:cNvPr id="7" name="グラフィックス 6" descr="ユーザー 単色塗りつぶし">
          <a:extLst>
            <a:ext uri="{FF2B5EF4-FFF2-40B4-BE49-F238E27FC236}">
              <a16:creationId xmlns:a16="http://schemas.microsoft.com/office/drawing/2014/main" id="{73FD94D7-11F3-4DCA-99F2-6C5B14F84F3D}"/>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t="12796" b="13462"/>
        <a:stretch/>
      </xdr:blipFill>
      <xdr:spPr>
        <a:xfrm>
          <a:off x="312349" y="1436119"/>
          <a:ext cx="823702" cy="668896"/>
        </a:xfrm>
        <a:prstGeom prst="rect">
          <a:avLst/>
        </a:prstGeom>
      </xdr:spPr>
    </xdr:pic>
    <xdr:clientData/>
  </xdr:twoCellAnchor>
  <xdr:twoCellAnchor>
    <xdr:from>
      <xdr:col>6</xdr:col>
      <xdr:colOff>180975</xdr:colOff>
      <xdr:row>12</xdr:row>
      <xdr:rowOff>38100</xdr:rowOff>
    </xdr:from>
    <xdr:to>
      <xdr:col>14</xdr:col>
      <xdr:colOff>95250</xdr:colOff>
      <xdr:row>12</xdr:row>
      <xdr:rowOff>38100</xdr:rowOff>
    </xdr:to>
    <xdr:cxnSp macro="">
      <xdr:nvCxnSpPr>
        <xdr:cNvPr id="8" name="直線矢印コネクタ 7">
          <a:extLst>
            <a:ext uri="{FF2B5EF4-FFF2-40B4-BE49-F238E27FC236}">
              <a16:creationId xmlns:a16="http://schemas.microsoft.com/office/drawing/2014/main" id="{3F339F2E-59B8-4D68-8A48-3C4A8097B659}"/>
            </a:ext>
          </a:extLst>
        </xdr:cNvPr>
        <xdr:cNvCxnSpPr/>
      </xdr:nvCxnSpPr>
      <xdr:spPr>
        <a:xfrm flipH="1">
          <a:off x="1828800" y="2619375"/>
          <a:ext cx="2457450" cy="0"/>
        </a:xfrm>
        <a:prstGeom prst="straightConnector1">
          <a:avLst/>
        </a:prstGeom>
        <a:ln w="19050">
          <a:solidFill>
            <a:schemeClr val="accent6">
              <a:lumMod val="75000"/>
            </a:schemeClr>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160811</xdr:colOff>
      <xdr:row>8</xdr:row>
      <xdr:rowOff>23903</xdr:rowOff>
    </xdr:from>
    <xdr:to>
      <xdr:col>5</xdr:col>
      <xdr:colOff>154077</xdr:colOff>
      <xdr:row>9</xdr:row>
      <xdr:rowOff>182951</xdr:rowOff>
    </xdr:to>
    <xdr:pic>
      <xdr:nvPicPr>
        <xdr:cNvPr id="9" name="グラフィックス 8" descr="閉じた本 枠線">
          <a:extLst>
            <a:ext uri="{FF2B5EF4-FFF2-40B4-BE49-F238E27FC236}">
              <a16:creationId xmlns:a16="http://schemas.microsoft.com/office/drawing/2014/main" id="{C01017CE-212C-4202-B3ED-6D86957FC39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122836" y="1757453"/>
          <a:ext cx="400684" cy="368598"/>
        </a:xfrm>
        <a:prstGeom prst="rect">
          <a:avLst/>
        </a:prstGeom>
      </xdr:spPr>
    </xdr:pic>
    <xdr:clientData/>
  </xdr:twoCellAnchor>
  <xdr:twoCellAnchor editAs="oneCell">
    <xdr:from>
      <xdr:col>18</xdr:col>
      <xdr:colOff>313067</xdr:colOff>
      <xdr:row>15</xdr:row>
      <xdr:rowOff>142874</xdr:rowOff>
    </xdr:from>
    <xdr:to>
      <xdr:col>20</xdr:col>
      <xdr:colOff>248774</xdr:colOff>
      <xdr:row>18</xdr:row>
      <xdr:rowOff>152399</xdr:rowOff>
    </xdr:to>
    <xdr:pic>
      <xdr:nvPicPr>
        <xdr:cNvPr id="10" name="グラフィックス 9" descr="ユーザー 単色塗りつぶし">
          <a:extLst>
            <a:ext uri="{FF2B5EF4-FFF2-40B4-BE49-F238E27FC236}">
              <a16:creationId xmlns:a16="http://schemas.microsoft.com/office/drawing/2014/main" id="{B11F925B-8B33-487B-90D0-E1D4B3A530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884293" y="3359808"/>
          <a:ext cx="600660" cy="629549"/>
        </a:xfrm>
        <a:prstGeom prst="rect">
          <a:avLst/>
        </a:prstGeom>
      </xdr:spPr>
    </xdr:pic>
    <xdr:clientData/>
  </xdr:twoCellAnchor>
  <xdr:twoCellAnchor>
    <xdr:from>
      <xdr:col>14</xdr:col>
      <xdr:colOff>47624</xdr:colOff>
      <xdr:row>11</xdr:row>
      <xdr:rowOff>9525</xdr:rowOff>
    </xdr:from>
    <xdr:to>
      <xdr:col>15</xdr:col>
      <xdr:colOff>228599</xdr:colOff>
      <xdr:row>13</xdr:row>
      <xdr:rowOff>66675</xdr:rowOff>
    </xdr:to>
    <xdr:grpSp>
      <xdr:nvGrpSpPr>
        <xdr:cNvPr id="11" name="グループ化 10">
          <a:extLst>
            <a:ext uri="{FF2B5EF4-FFF2-40B4-BE49-F238E27FC236}">
              <a16:creationId xmlns:a16="http://schemas.microsoft.com/office/drawing/2014/main" id="{70C3D0F6-463E-4C2C-BD7E-BA7E9595F429}"/>
            </a:ext>
          </a:extLst>
        </xdr:cNvPr>
        <xdr:cNvGrpSpPr/>
      </xdr:nvGrpSpPr>
      <xdr:grpSpPr>
        <a:xfrm>
          <a:off x="4343399" y="2371725"/>
          <a:ext cx="485775" cy="523875"/>
          <a:chOff x="3086100" y="1600200"/>
          <a:chExt cx="438150" cy="438150"/>
        </a:xfrm>
      </xdr:grpSpPr>
      <xdr:pic>
        <xdr:nvPicPr>
          <xdr:cNvPr id="12" name="グラフィックス 11" descr="ドキュメント 枠線">
            <a:extLst>
              <a:ext uri="{FF2B5EF4-FFF2-40B4-BE49-F238E27FC236}">
                <a16:creationId xmlns:a16="http://schemas.microsoft.com/office/drawing/2014/main" id="{9658F1CB-025D-556A-CBF4-6B935506DCA9}"/>
              </a:ext>
            </a:extLst>
          </xdr:cNvPr>
          <xdr:cNvPicPr>
            <a:picLocks noChangeAspect="1"/>
          </xdr:cNvPicPr>
        </xdr:nvPicPr>
        <xdr:blipFill>
          <a:blip xmlns:r="http://schemas.openxmlformats.org/officeDocument/2006/relationships" r:embed="rId8" cstate="screen">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flipH="1">
            <a:off x="3086100" y="1600200"/>
            <a:ext cx="438150" cy="438150"/>
          </a:xfrm>
          <a:prstGeom prst="rect">
            <a:avLst/>
          </a:prstGeom>
        </xdr:spPr>
      </xdr:pic>
      <xdr:sp macro="" textlink="">
        <xdr:nvSpPr>
          <xdr:cNvPr id="13" name="正方形/長方形 12">
            <a:extLst>
              <a:ext uri="{FF2B5EF4-FFF2-40B4-BE49-F238E27FC236}">
                <a16:creationId xmlns:a16="http://schemas.microsoft.com/office/drawing/2014/main" id="{6AF39CC3-BFB6-8CE2-DC1F-9353C8AC294D}"/>
              </a:ext>
            </a:extLst>
          </xdr:cNvPr>
          <xdr:cNvSpPr/>
        </xdr:nvSpPr>
        <xdr:spPr>
          <a:xfrm>
            <a:off x="3335654" y="1666875"/>
            <a:ext cx="45719" cy="57149"/>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13</xdr:col>
      <xdr:colOff>51954</xdr:colOff>
      <xdr:row>15</xdr:row>
      <xdr:rowOff>142875</xdr:rowOff>
    </xdr:from>
    <xdr:to>
      <xdr:col>13</xdr:col>
      <xdr:colOff>285749</xdr:colOff>
      <xdr:row>16</xdr:row>
      <xdr:rowOff>190500</xdr:rowOff>
    </xdr:to>
    <xdr:pic>
      <xdr:nvPicPr>
        <xdr:cNvPr id="14" name="グラフィックス 13" descr="受話器 単色塗りつぶし">
          <a:extLst>
            <a:ext uri="{FF2B5EF4-FFF2-40B4-BE49-F238E27FC236}">
              <a16:creationId xmlns:a16="http://schemas.microsoft.com/office/drawing/2014/main" id="{2706E87A-302F-4C59-A039-A921E77EE57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957204" y="3390900"/>
          <a:ext cx="233795" cy="257175"/>
        </a:xfrm>
        <a:prstGeom prst="rect">
          <a:avLst/>
        </a:prstGeom>
      </xdr:spPr>
    </xdr:pic>
    <xdr:clientData/>
  </xdr:twoCellAnchor>
  <xdr:twoCellAnchor>
    <xdr:from>
      <xdr:col>3</xdr:col>
      <xdr:colOff>0</xdr:colOff>
      <xdr:row>24</xdr:row>
      <xdr:rowOff>133349</xdr:rowOff>
    </xdr:from>
    <xdr:to>
      <xdr:col>11</xdr:col>
      <xdr:colOff>95250</xdr:colOff>
      <xdr:row>30</xdr:row>
      <xdr:rowOff>76200</xdr:rowOff>
    </xdr:to>
    <xdr:sp macro="" textlink="">
      <xdr:nvSpPr>
        <xdr:cNvPr id="15" name="正方形/長方形 14">
          <a:extLst>
            <a:ext uri="{FF2B5EF4-FFF2-40B4-BE49-F238E27FC236}">
              <a16:creationId xmlns:a16="http://schemas.microsoft.com/office/drawing/2014/main" id="{C16A4915-041C-489B-ABF2-760CCABB286C}"/>
            </a:ext>
          </a:extLst>
        </xdr:cNvPr>
        <xdr:cNvSpPr/>
      </xdr:nvSpPr>
      <xdr:spPr>
        <a:xfrm>
          <a:off x="628650" y="5467349"/>
          <a:ext cx="2705100" cy="10858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238126</xdr:colOff>
      <xdr:row>27</xdr:row>
      <xdr:rowOff>161925</xdr:rowOff>
    </xdr:from>
    <xdr:to>
      <xdr:col>23</xdr:col>
      <xdr:colOff>133351</xdr:colOff>
      <xdr:row>35</xdr:row>
      <xdr:rowOff>47625</xdr:rowOff>
    </xdr:to>
    <xdr:sp macro="" textlink="">
      <xdr:nvSpPr>
        <xdr:cNvPr id="16" name="正方形/長方形 15">
          <a:extLst>
            <a:ext uri="{FF2B5EF4-FFF2-40B4-BE49-F238E27FC236}">
              <a16:creationId xmlns:a16="http://schemas.microsoft.com/office/drawing/2014/main" id="{CF7B0A80-9872-48FB-B78C-832EB078BE11}"/>
            </a:ext>
          </a:extLst>
        </xdr:cNvPr>
        <xdr:cNvSpPr/>
      </xdr:nvSpPr>
      <xdr:spPr>
        <a:xfrm>
          <a:off x="5686426" y="6067425"/>
          <a:ext cx="1571625" cy="1409700"/>
        </a:xfrm>
        <a:prstGeom prst="rect">
          <a:avLst/>
        </a:prstGeom>
        <a:noFill/>
        <a:ln w="190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33</xdr:row>
      <xdr:rowOff>133350</xdr:rowOff>
    </xdr:from>
    <xdr:to>
      <xdr:col>11</xdr:col>
      <xdr:colOff>76200</xdr:colOff>
      <xdr:row>39</xdr:row>
      <xdr:rowOff>85725</xdr:rowOff>
    </xdr:to>
    <xdr:sp macro="" textlink="">
      <xdr:nvSpPr>
        <xdr:cNvPr id="17" name="正方形/長方形 16">
          <a:extLst>
            <a:ext uri="{FF2B5EF4-FFF2-40B4-BE49-F238E27FC236}">
              <a16:creationId xmlns:a16="http://schemas.microsoft.com/office/drawing/2014/main" id="{365E6049-0520-4F53-899A-23E0BA3E8678}"/>
            </a:ext>
          </a:extLst>
        </xdr:cNvPr>
        <xdr:cNvSpPr/>
      </xdr:nvSpPr>
      <xdr:spPr>
        <a:xfrm>
          <a:off x="628650" y="7181850"/>
          <a:ext cx="2686050" cy="10953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29</xdr:row>
      <xdr:rowOff>190500</xdr:rowOff>
    </xdr:from>
    <xdr:to>
      <xdr:col>5</xdr:col>
      <xdr:colOff>0</xdr:colOff>
      <xdr:row>33</xdr:row>
      <xdr:rowOff>95250</xdr:rowOff>
    </xdr:to>
    <xdr:cxnSp macro="">
      <xdr:nvCxnSpPr>
        <xdr:cNvPr id="18" name="直線矢印コネクタ 17">
          <a:extLst>
            <a:ext uri="{FF2B5EF4-FFF2-40B4-BE49-F238E27FC236}">
              <a16:creationId xmlns:a16="http://schemas.microsoft.com/office/drawing/2014/main" id="{F93826D2-CD25-4636-B8EF-FCAC80C27CE6}"/>
            </a:ext>
          </a:extLst>
        </xdr:cNvPr>
        <xdr:cNvCxnSpPr/>
      </xdr:nvCxnSpPr>
      <xdr:spPr>
        <a:xfrm>
          <a:off x="1285875" y="6477000"/>
          <a:ext cx="47625" cy="66675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29</xdr:row>
      <xdr:rowOff>152400</xdr:rowOff>
    </xdr:from>
    <xdr:to>
      <xdr:col>14</xdr:col>
      <xdr:colOff>238125</xdr:colOff>
      <xdr:row>33</xdr:row>
      <xdr:rowOff>152400</xdr:rowOff>
    </xdr:to>
    <xdr:cxnSp macro="">
      <xdr:nvCxnSpPr>
        <xdr:cNvPr id="19" name="直線矢印コネクタ 18">
          <a:extLst>
            <a:ext uri="{FF2B5EF4-FFF2-40B4-BE49-F238E27FC236}">
              <a16:creationId xmlns:a16="http://schemas.microsoft.com/office/drawing/2014/main" id="{4904152C-B0E2-480C-B6DF-0014669D3265}"/>
            </a:ext>
          </a:extLst>
        </xdr:cNvPr>
        <xdr:cNvCxnSpPr/>
      </xdr:nvCxnSpPr>
      <xdr:spPr>
        <a:xfrm flipV="1">
          <a:off x="2019300" y="6438900"/>
          <a:ext cx="2409825" cy="76200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85725</xdr:colOff>
      <xdr:row>8</xdr:row>
      <xdr:rowOff>47625</xdr:rowOff>
    </xdr:from>
    <xdr:to>
      <xdr:col>15</xdr:col>
      <xdr:colOff>227481</xdr:colOff>
      <xdr:row>9</xdr:row>
      <xdr:rowOff>169858</xdr:rowOff>
    </xdr:to>
    <xdr:pic>
      <xdr:nvPicPr>
        <xdr:cNvPr id="20" name="図 19">
          <a:extLst>
            <a:ext uri="{FF2B5EF4-FFF2-40B4-BE49-F238E27FC236}">
              <a16:creationId xmlns:a16="http://schemas.microsoft.com/office/drawing/2014/main" id="{D8FFB2E8-630A-4CD2-B2D1-E87018AAA56C}"/>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4276725" y="1781175"/>
          <a:ext cx="446555" cy="331783"/>
        </a:xfrm>
        <a:prstGeom prst="rect">
          <a:avLst/>
        </a:prstGeom>
      </xdr:spPr>
    </xdr:pic>
    <xdr:clientData/>
  </xdr:twoCellAnchor>
  <xdr:twoCellAnchor>
    <xdr:from>
      <xdr:col>6</xdr:col>
      <xdr:colOff>180975</xdr:colOff>
      <xdr:row>16</xdr:row>
      <xdr:rowOff>0</xdr:rowOff>
    </xdr:from>
    <xdr:to>
      <xdr:col>11</xdr:col>
      <xdr:colOff>314325</xdr:colOff>
      <xdr:row>16</xdr:row>
      <xdr:rowOff>0</xdr:rowOff>
    </xdr:to>
    <xdr:cxnSp macro="">
      <xdr:nvCxnSpPr>
        <xdr:cNvPr id="21" name="直線矢印コネクタ 20">
          <a:extLst>
            <a:ext uri="{FF2B5EF4-FFF2-40B4-BE49-F238E27FC236}">
              <a16:creationId xmlns:a16="http://schemas.microsoft.com/office/drawing/2014/main" id="{2068BADD-2A5B-4773-8B61-123CE4947A57}"/>
            </a:ext>
          </a:extLst>
        </xdr:cNvPr>
        <xdr:cNvCxnSpPr/>
      </xdr:nvCxnSpPr>
      <xdr:spPr>
        <a:xfrm flipH="1">
          <a:off x="1828800" y="3457575"/>
          <a:ext cx="1724025" cy="0"/>
        </a:xfrm>
        <a:prstGeom prst="straightConnector1">
          <a:avLst/>
        </a:prstGeom>
        <a:ln w="19050">
          <a:solidFill>
            <a:srgbClr val="00B0F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247736</xdr:colOff>
      <xdr:row>14</xdr:row>
      <xdr:rowOff>0</xdr:rowOff>
    </xdr:from>
    <xdr:to>
      <xdr:col>14</xdr:col>
      <xdr:colOff>33804</xdr:colOff>
      <xdr:row>15</xdr:row>
      <xdr:rowOff>93657</xdr:rowOff>
    </xdr:to>
    <xdr:pic>
      <xdr:nvPicPr>
        <xdr:cNvPr id="22" name="図 21">
          <a:extLst>
            <a:ext uri="{FF2B5EF4-FFF2-40B4-BE49-F238E27FC236}">
              <a16:creationId xmlns:a16="http://schemas.microsoft.com/office/drawing/2014/main" id="{FB6C0985-9D38-4377-921D-E06E11C5F36D}"/>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3819611" y="3038475"/>
          <a:ext cx="405193" cy="303207"/>
        </a:xfrm>
        <a:prstGeom prst="rect">
          <a:avLst/>
        </a:prstGeom>
      </xdr:spPr>
    </xdr:pic>
    <xdr:clientData/>
  </xdr:twoCellAnchor>
  <xdr:twoCellAnchor>
    <xdr:from>
      <xdr:col>11</xdr:col>
      <xdr:colOff>0</xdr:colOff>
      <xdr:row>33</xdr:row>
      <xdr:rowOff>133350</xdr:rowOff>
    </xdr:from>
    <xdr:to>
      <xdr:col>19</xdr:col>
      <xdr:colOff>152400</xdr:colOff>
      <xdr:row>35</xdr:row>
      <xdr:rowOff>95250</xdr:rowOff>
    </xdr:to>
    <xdr:cxnSp macro="">
      <xdr:nvCxnSpPr>
        <xdr:cNvPr id="23" name="直線矢印コネクタ 22">
          <a:extLst>
            <a:ext uri="{FF2B5EF4-FFF2-40B4-BE49-F238E27FC236}">
              <a16:creationId xmlns:a16="http://schemas.microsoft.com/office/drawing/2014/main" id="{C2F21BF2-6751-4226-81BA-6D3DA3902B0A}"/>
            </a:ext>
          </a:extLst>
        </xdr:cNvPr>
        <xdr:cNvCxnSpPr/>
      </xdr:nvCxnSpPr>
      <xdr:spPr>
        <a:xfrm flipV="1">
          <a:off x="3238500" y="7181850"/>
          <a:ext cx="2695575" cy="342900"/>
        </a:xfrm>
        <a:prstGeom prst="straightConnector1">
          <a:avLst/>
        </a:prstGeom>
        <a:ln w="127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xdr:row>
      <xdr:rowOff>152400</xdr:rowOff>
    </xdr:from>
    <xdr:to>
      <xdr:col>14</xdr:col>
      <xdr:colOff>114300</xdr:colOff>
      <xdr:row>16</xdr:row>
      <xdr:rowOff>19050</xdr:rowOff>
    </xdr:to>
    <xdr:cxnSp macro="">
      <xdr:nvCxnSpPr>
        <xdr:cNvPr id="24" name="直線矢印コネクタ 23">
          <a:extLst>
            <a:ext uri="{FF2B5EF4-FFF2-40B4-BE49-F238E27FC236}">
              <a16:creationId xmlns:a16="http://schemas.microsoft.com/office/drawing/2014/main" id="{52983770-2759-46D1-971A-D9AB7514D471}"/>
            </a:ext>
          </a:extLst>
        </xdr:cNvPr>
        <xdr:cNvCxnSpPr/>
      </xdr:nvCxnSpPr>
      <xdr:spPr>
        <a:xfrm flipV="1">
          <a:off x="3571875" y="2095500"/>
          <a:ext cx="733425" cy="1381125"/>
        </a:xfrm>
        <a:prstGeom prst="straightConnector1">
          <a:avLst/>
        </a:prstGeom>
        <a:ln w="19050" cap="flat" cmpd="sng" algn="ctr">
          <a:solidFill>
            <a:srgbClr val="00B0F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14</xdr:col>
      <xdr:colOff>219075</xdr:colOff>
      <xdr:row>26</xdr:row>
      <xdr:rowOff>123825</xdr:rowOff>
    </xdr:from>
    <xdr:to>
      <xdr:col>18</xdr:col>
      <xdr:colOff>142876</xdr:colOff>
      <xdr:row>35</xdr:row>
      <xdr:rowOff>133350</xdr:rowOff>
    </xdr:to>
    <xdr:sp macro="" textlink="">
      <xdr:nvSpPr>
        <xdr:cNvPr id="25" name="正方形/長方形 24">
          <a:extLst>
            <a:ext uri="{FF2B5EF4-FFF2-40B4-BE49-F238E27FC236}">
              <a16:creationId xmlns:a16="http://schemas.microsoft.com/office/drawing/2014/main" id="{1472E723-AB2E-4A9A-84AC-E25B36C4516B}"/>
            </a:ext>
          </a:extLst>
        </xdr:cNvPr>
        <xdr:cNvSpPr/>
      </xdr:nvSpPr>
      <xdr:spPr>
        <a:xfrm>
          <a:off x="4410075" y="5838825"/>
          <a:ext cx="1181101" cy="17240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233631</xdr:colOff>
      <xdr:row>13</xdr:row>
      <xdr:rowOff>1</xdr:rowOff>
    </xdr:from>
    <xdr:to>
      <xdr:col>17</xdr:col>
      <xdr:colOff>233632</xdr:colOff>
      <xdr:row>15</xdr:row>
      <xdr:rowOff>161746</xdr:rowOff>
    </xdr:to>
    <xdr:cxnSp macro="">
      <xdr:nvCxnSpPr>
        <xdr:cNvPr id="26" name="直線矢印コネクタ 25">
          <a:extLst>
            <a:ext uri="{FF2B5EF4-FFF2-40B4-BE49-F238E27FC236}">
              <a16:creationId xmlns:a16="http://schemas.microsoft.com/office/drawing/2014/main" id="{4E2D1E49-01EF-44E3-9FF1-01B9099006C8}"/>
            </a:ext>
          </a:extLst>
        </xdr:cNvPr>
        <xdr:cNvCxnSpPr/>
      </xdr:nvCxnSpPr>
      <xdr:spPr>
        <a:xfrm flipH="1" flipV="1">
          <a:off x="5472381" y="2803586"/>
          <a:ext cx="1" cy="575094"/>
        </a:xfrm>
        <a:prstGeom prst="straightConnector1">
          <a:avLst/>
        </a:prstGeom>
        <a:ln w="19050">
          <a:solidFill>
            <a:srgbClr val="00B0F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296533</xdr:colOff>
      <xdr:row>15</xdr:row>
      <xdr:rowOff>143773</xdr:rowOff>
    </xdr:from>
    <xdr:to>
      <xdr:col>22</xdr:col>
      <xdr:colOff>232240</xdr:colOff>
      <xdr:row>18</xdr:row>
      <xdr:rowOff>153298</xdr:rowOff>
    </xdr:to>
    <xdr:pic>
      <xdr:nvPicPr>
        <xdr:cNvPr id="42" name="グラフィックス 41" descr="ユーザー 単色塗りつぶし">
          <a:extLst>
            <a:ext uri="{FF2B5EF4-FFF2-40B4-BE49-F238E27FC236}">
              <a16:creationId xmlns:a16="http://schemas.microsoft.com/office/drawing/2014/main" id="{0577378C-480E-431E-BAE7-A5AB831ED0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532712" y="3360707"/>
          <a:ext cx="600660" cy="6295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277813</xdr:colOff>
      <xdr:row>3</xdr:row>
      <xdr:rowOff>69454</xdr:rowOff>
    </xdr:from>
    <xdr:to>
      <xdr:col>0</xdr:col>
      <xdr:colOff>287734</xdr:colOff>
      <xdr:row>8</xdr:row>
      <xdr:rowOff>59532</xdr:rowOff>
    </xdr:to>
    <xdr:cxnSp macro="">
      <xdr:nvCxnSpPr>
        <xdr:cNvPr id="3" name="直線矢印コネクタ 2">
          <a:extLst>
            <a:ext uri="{FF2B5EF4-FFF2-40B4-BE49-F238E27FC236}">
              <a16:creationId xmlns:a16="http://schemas.microsoft.com/office/drawing/2014/main" id="{A09EA8FA-079F-B831-A9F1-B45362FAC3F6}"/>
            </a:ext>
          </a:extLst>
        </xdr:cNvPr>
        <xdr:cNvCxnSpPr/>
      </xdr:nvCxnSpPr>
      <xdr:spPr>
        <a:xfrm>
          <a:off x="277813" y="694532"/>
          <a:ext cx="9921" cy="12700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9525</xdr:colOff>
      <xdr:row>36</xdr:row>
      <xdr:rowOff>19050</xdr:rowOff>
    </xdr:from>
    <xdr:to>
      <xdr:col>27</xdr:col>
      <xdr:colOff>1209675</xdr:colOff>
      <xdr:row>41</xdr:row>
      <xdr:rowOff>171450</xdr:rowOff>
    </xdr:to>
    <xdr:sp macro="" textlink="">
      <xdr:nvSpPr>
        <xdr:cNvPr id="2" name="Line 2">
          <a:extLst>
            <a:ext uri="{FF2B5EF4-FFF2-40B4-BE49-F238E27FC236}">
              <a16:creationId xmlns:a16="http://schemas.microsoft.com/office/drawing/2014/main" id="{1B1AB746-95BA-48CF-A14E-99E54D191D35}"/>
            </a:ext>
          </a:extLst>
        </xdr:cNvPr>
        <xdr:cNvSpPr>
          <a:spLocks noChangeShapeType="1"/>
        </xdr:cNvSpPr>
      </xdr:nvSpPr>
      <xdr:spPr bwMode="auto">
        <a:xfrm flipV="1">
          <a:off x="13039725" y="6753225"/>
          <a:ext cx="2076450" cy="1066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226218</xdr:rowOff>
    </xdr:from>
    <xdr:to>
      <xdr:col>12</xdr:col>
      <xdr:colOff>1131094</xdr:colOff>
      <xdr:row>54</xdr:row>
      <xdr:rowOff>0</xdr:rowOff>
    </xdr:to>
    <xdr:sp macro="" textlink="">
      <xdr:nvSpPr>
        <xdr:cNvPr id="3" name="Line 5">
          <a:extLst>
            <a:ext uri="{FF2B5EF4-FFF2-40B4-BE49-F238E27FC236}">
              <a16:creationId xmlns:a16="http://schemas.microsoft.com/office/drawing/2014/main" id="{48A7CB33-5CF0-45AA-92A6-55D9E36777A1}"/>
            </a:ext>
          </a:extLst>
        </xdr:cNvPr>
        <xdr:cNvSpPr>
          <a:spLocks noChangeShapeType="1"/>
        </xdr:cNvSpPr>
      </xdr:nvSpPr>
      <xdr:spPr bwMode="auto">
        <a:xfrm flipV="1">
          <a:off x="5086350" y="8665368"/>
          <a:ext cx="2074069" cy="142160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45</xdr:row>
      <xdr:rowOff>238123</xdr:rowOff>
    </xdr:from>
    <xdr:to>
      <xdr:col>6</xdr:col>
      <xdr:colOff>702468</xdr:colOff>
      <xdr:row>53</xdr:row>
      <xdr:rowOff>161924</xdr:rowOff>
    </xdr:to>
    <xdr:sp macro="" textlink="">
      <xdr:nvSpPr>
        <xdr:cNvPr id="4" name="Line 7">
          <a:extLst>
            <a:ext uri="{FF2B5EF4-FFF2-40B4-BE49-F238E27FC236}">
              <a16:creationId xmlns:a16="http://schemas.microsoft.com/office/drawing/2014/main" id="{5A590084-3A75-499C-88FA-DB8E3E3AAC79}"/>
            </a:ext>
          </a:extLst>
        </xdr:cNvPr>
        <xdr:cNvSpPr>
          <a:spLocks noChangeShapeType="1"/>
        </xdr:cNvSpPr>
      </xdr:nvSpPr>
      <xdr:spPr bwMode="auto">
        <a:xfrm flipV="1">
          <a:off x="1447800" y="8677273"/>
          <a:ext cx="2578893" cy="140017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846666</xdr:colOff>
      <xdr:row>44</xdr:row>
      <xdr:rowOff>211666</xdr:rowOff>
    </xdr:from>
    <xdr:to>
      <xdr:col>17</xdr:col>
      <xdr:colOff>2116</xdr:colOff>
      <xdr:row>50</xdr:row>
      <xdr:rowOff>169332</xdr:rowOff>
    </xdr:to>
    <xdr:sp macro="" textlink="">
      <xdr:nvSpPr>
        <xdr:cNvPr id="3705" name="Line 4">
          <a:extLst>
            <a:ext uri="{FF2B5EF4-FFF2-40B4-BE49-F238E27FC236}">
              <a16:creationId xmlns:a16="http://schemas.microsoft.com/office/drawing/2014/main" id="{00000000-0008-0000-0400-0000790E0000}"/>
            </a:ext>
          </a:extLst>
        </xdr:cNvPr>
        <xdr:cNvSpPr>
          <a:spLocks noChangeShapeType="1"/>
        </xdr:cNvSpPr>
      </xdr:nvSpPr>
      <xdr:spPr bwMode="auto">
        <a:xfrm flipV="1">
          <a:off x="20616333" y="8350249"/>
          <a:ext cx="1695450" cy="134408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166687</xdr:colOff>
      <xdr:row>39</xdr:row>
      <xdr:rowOff>35718</xdr:rowOff>
    </xdr:from>
    <xdr:to>
      <xdr:col>38</xdr:col>
      <xdr:colOff>714374</xdr:colOff>
      <xdr:row>43</xdr:row>
      <xdr:rowOff>2381</xdr:rowOff>
    </xdr:to>
    <xdr:sp macro="" textlink="">
      <xdr:nvSpPr>
        <xdr:cNvPr id="57" name="Line 2">
          <a:extLst>
            <a:ext uri="{FF2B5EF4-FFF2-40B4-BE49-F238E27FC236}">
              <a16:creationId xmlns:a16="http://schemas.microsoft.com/office/drawing/2014/main" id="{67A7B5BE-38D1-439D-9F28-DE7CBFE23015}"/>
            </a:ext>
          </a:extLst>
        </xdr:cNvPr>
        <xdr:cNvSpPr>
          <a:spLocks noChangeShapeType="1"/>
        </xdr:cNvSpPr>
      </xdr:nvSpPr>
      <xdr:spPr bwMode="auto">
        <a:xfrm flipV="1">
          <a:off x="31563468" y="7298531"/>
          <a:ext cx="2357437" cy="68103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846666</xdr:colOff>
      <xdr:row>44</xdr:row>
      <xdr:rowOff>211666</xdr:rowOff>
    </xdr:from>
    <xdr:to>
      <xdr:col>47</xdr:col>
      <xdr:colOff>2116</xdr:colOff>
      <xdr:row>50</xdr:row>
      <xdr:rowOff>169332</xdr:rowOff>
    </xdr:to>
    <xdr:sp macro="" textlink="">
      <xdr:nvSpPr>
        <xdr:cNvPr id="71" name="Line 4">
          <a:extLst>
            <a:ext uri="{FF2B5EF4-FFF2-40B4-BE49-F238E27FC236}">
              <a16:creationId xmlns:a16="http://schemas.microsoft.com/office/drawing/2014/main" id="{C02062BE-B398-4187-8C96-D59D1065EAEE}"/>
            </a:ext>
          </a:extLst>
        </xdr:cNvPr>
        <xdr:cNvSpPr>
          <a:spLocks noChangeShapeType="1"/>
        </xdr:cNvSpPr>
      </xdr:nvSpPr>
      <xdr:spPr bwMode="auto">
        <a:xfrm flipV="1">
          <a:off x="20622683" y="8445499"/>
          <a:ext cx="1689100" cy="116416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371475</xdr:colOff>
      <xdr:row>24</xdr:row>
      <xdr:rowOff>0</xdr:rowOff>
    </xdr:from>
    <xdr:to>
      <xdr:col>49</xdr:col>
      <xdr:colOff>0</xdr:colOff>
      <xdr:row>24</xdr:row>
      <xdr:rowOff>0</xdr:rowOff>
    </xdr:to>
    <xdr:sp macro="" textlink="">
      <xdr:nvSpPr>
        <xdr:cNvPr id="72" name="Text Box 3">
          <a:extLst>
            <a:ext uri="{FF2B5EF4-FFF2-40B4-BE49-F238E27FC236}">
              <a16:creationId xmlns:a16="http://schemas.microsoft.com/office/drawing/2014/main" id="{2EDCC1D6-5236-419C-A19F-37716693C133}"/>
            </a:ext>
          </a:extLst>
        </xdr:cNvPr>
        <xdr:cNvSpPr txBox="1">
          <a:spLocks noChangeArrowheads="1"/>
        </xdr:cNvSpPr>
      </xdr:nvSpPr>
      <xdr:spPr bwMode="auto">
        <a:xfrm>
          <a:off x="22681142" y="4540250"/>
          <a:ext cx="803275" cy="0"/>
        </a:xfrm>
        <a:prstGeom prst="rect">
          <a:avLst/>
        </a:prstGeom>
        <a:solidFill>
          <a:srgbClr val="FFFFFF">
            <a:alpha val="50000"/>
          </a:srgbClr>
        </a:solidFill>
        <a:ln w="0">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明朝"/>
              <a:ea typeface="ＭＳ Ｐ明朝"/>
            </a:rPr>
            <a:t>※</a:t>
          </a:r>
          <a:r>
            <a:rPr lang="ja-JP" altLang="en-US" sz="600" b="0" i="0" u="none" strike="noStrike" baseline="0">
              <a:solidFill>
                <a:srgbClr val="000000"/>
              </a:solidFill>
              <a:latin typeface="ＭＳ Ｐ明朝"/>
              <a:ea typeface="ＭＳ Ｐ明朝"/>
            </a:rPr>
            <a:t>［主任技術者、専門技術者の記入要領］</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１　主任技術者の配属状況について［専任・非専</a:t>
          </a:r>
        </a:p>
        <a:p>
          <a:pPr algn="l" rtl="0">
            <a:defRPr sz="1000"/>
          </a:pPr>
          <a:r>
            <a:rPr lang="ja-JP" altLang="en-US" sz="600" b="0" i="0" u="none" strike="noStrike" baseline="0">
              <a:solidFill>
                <a:srgbClr val="000000"/>
              </a:solidFill>
              <a:latin typeface="ＭＳ Ｐ明朝"/>
              <a:ea typeface="ＭＳ Ｐ明朝"/>
            </a:rPr>
            <a:t>　　任］のいずれかに○印を付すこと。</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２　専門技術者には、土木・建築一式工事を施工する</a:t>
          </a:r>
        </a:p>
        <a:p>
          <a:pPr algn="l" rtl="0">
            <a:defRPr sz="1000"/>
          </a:pPr>
          <a:r>
            <a:rPr lang="ja-JP" altLang="en-US" sz="600" b="0" i="0" u="none" strike="noStrike" baseline="0">
              <a:solidFill>
                <a:srgbClr val="000000"/>
              </a:solidFill>
              <a:latin typeface="ＭＳ Ｐ明朝"/>
              <a:ea typeface="ＭＳ Ｐ明朝"/>
            </a:rPr>
            <a:t>　　場合等でその工事に含まれる専門工事を施工するた</a:t>
          </a:r>
        </a:p>
        <a:p>
          <a:pPr algn="l" rtl="0">
            <a:defRPr sz="1000"/>
          </a:pPr>
          <a:r>
            <a:rPr lang="ja-JP" altLang="en-US" sz="600" b="0" i="0" u="none" strike="noStrike" baseline="0">
              <a:solidFill>
                <a:srgbClr val="000000"/>
              </a:solidFill>
              <a:latin typeface="ＭＳ Ｐ明朝"/>
              <a:ea typeface="ＭＳ Ｐ明朝"/>
            </a:rPr>
            <a:t>　　めに必要な主任技術者を記載する。（一式工事の主</a:t>
          </a:r>
        </a:p>
        <a:p>
          <a:pPr algn="l" rtl="0">
            <a:defRPr sz="1000"/>
          </a:pPr>
          <a:r>
            <a:rPr lang="ja-JP" altLang="en-US" sz="600" b="0" i="0" u="none" strike="noStrike" baseline="0">
              <a:solidFill>
                <a:srgbClr val="000000"/>
              </a:solidFill>
              <a:latin typeface="ＭＳ Ｐ明朝"/>
              <a:ea typeface="ＭＳ Ｐ明朝"/>
            </a:rPr>
            <a:t>　　任技術者が専門工事の主任技術者としての資格を有</a:t>
          </a:r>
        </a:p>
        <a:p>
          <a:pPr algn="l" rtl="0">
            <a:defRPr sz="1000"/>
          </a:pPr>
          <a:r>
            <a:rPr lang="ja-JP" altLang="en-US" sz="600" b="0" i="0" u="none" strike="noStrike" baseline="0">
              <a:solidFill>
                <a:srgbClr val="000000"/>
              </a:solidFill>
              <a:latin typeface="ＭＳ Ｐ明朝"/>
              <a:ea typeface="ＭＳ Ｐ明朝"/>
            </a:rPr>
            <a:t>　　する場合は専門技術者を兼ねることができる。）</a:t>
          </a:r>
        </a:p>
        <a:p>
          <a:pPr algn="l" rtl="0">
            <a:defRPr sz="1000"/>
          </a:pPr>
          <a:r>
            <a:rPr lang="ja-JP" altLang="en-US" sz="600" b="0" i="0" u="none" strike="noStrike" baseline="0">
              <a:solidFill>
                <a:srgbClr val="000000"/>
              </a:solidFill>
              <a:latin typeface="ＭＳ Ｐ明朝"/>
              <a:ea typeface="ＭＳ Ｐ明朝"/>
            </a:rPr>
            <a:t>　　複数の専門工事を施工するために複数の専門技術</a:t>
          </a:r>
        </a:p>
        <a:p>
          <a:pPr algn="l" rtl="0">
            <a:defRPr sz="1000"/>
          </a:pPr>
          <a:r>
            <a:rPr lang="ja-JP" altLang="en-US" sz="600" b="0" i="0" u="none" strike="noStrike" baseline="0">
              <a:solidFill>
                <a:srgbClr val="000000"/>
              </a:solidFill>
              <a:latin typeface="ＭＳ Ｐ明朝"/>
              <a:ea typeface="ＭＳ Ｐ明朝"/>
            </a:rPr>
            <a:t>　　者を要する場合は適宣欄をもうけて全員を記載する。</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明朝"/>
              <a:ea typeface="ＭＳ Ｐ明朝"/>
            </a:rPr>
            <a:t>３　主任技術者の資格内容（概要するものを選んで記</a:t>
          </a:r>
        </a:p>
        <a:p>
          <a:pPr algn="l" rtl="0">
            <a:defRPr sz="1000"/>
          </a:pPr>
          <a:r>
            <a:rPr lang="ja-JP" altLang="en-US" sz="600" b="0" i="0" u="none" strike="noStrike" baseline="0">
              <a:solidFill>
                <a:srgbClr val="000000"/>
              </a:solidFill>
              <a:latin typeface="ＭＳ Ｐ明朝"/>
              <a:ea typeface="ＭＳ Ｐ明朝"/>
            </a:rPr>
            <a:t>　　入する）</a:t>
          </a:r>
        </a:p>
        <a:p>
          <a:pPr algn="l" rtl="0">
            <a:defRPr sz="1000"/>
          </a:pPr>
          <a:r>
            <a:rPr lang="ja-JP" altLang="en-US" sz="600" b="0" i="0" u="none" strike="noStrike" baseline="0">
              <a:solidFill>
                <a:srgbClr val="000000"/>
              </a:solidFill>
              <a:latin typeface="ＭＳ Ｐ明朝"/>
              <a:ea typeface="ＭＳ Ｐ明朝"/>
            </a:rPr>
            <a:t>　①経験年数による場合</a:t>
          </a:r>
        </a:p>
        <a:p>
          <a:pPr algn="l" rtl="0">
            <a:defRPr sz="1000"/>
          </a:pPr>
          <a:r>
            <a:rPr lang="ja-JP" altLang="en-US" sz="600" b="0" i="0" u="none" strike="noStrike" baseline="0">
              <a:solidFill>
                <a:srgbClr val="000000"/>
              </a:solidFill>
              <a:latin typeface="ＭＳ Ｐ明朝"/>
              <a:ea typeface="ＭＳ Ｐ明朝"/>
            </a:rPr>
            <a:t>　　１）大学卒［指定学科］　３年以上の実務経験</a:t>
          </a:r>
        </a:p>
        <a:p>
          <a:pPr algn="l" rtl="0">
            <a:defRPr sz="1000"/>
          </a:pPr>
          <a:r>
            <a:rPr lang="ja-JP" altLang="en-US" sz="600" b="0" i="0" u="none" strike="noStrike" baseline="0">
              <a:solidFill>
                <a:srgbClr val="000000"/>
              </a:solidFill>
              <a:latin typeface="ＭＳ Ｐ明朝"/>
              <a:ea typeface="ＭＳ Ｐ明朝"/>
            </a:rPr>
            <a:t>　　２）高校卒［指定学科］　５年以上の実務経験</a:t>
          </a:r>
        </a:p>
        <a:p>
          <a:pPr algn="l" rtl="0">
            <a:defRPr sz="1000"/>
          </a:pPr>
          <a:r>
            <a:rPr lang="ja-JP" altLang="en-US" sz="600" b="0" i="0" u="none" strike="noStrike" baseline="0">
              <a:solidFill>
                <a:srgbClr val="000000"/>
              </a:solidFill>
              <a:latin typeface="ＭＳ Ｐ明朝"/>
              <a:ea typeface="ＭＳ Ｐ明朝"/>
            </a:rPr>
            <a:t>　　３）その他　　　　　　　　　</a:t>
          </a:r>
          <a:r>
            <a:rPr lang="en-US" altLang="ja-JP" sz="600" b="0" i="0" u="none" strike="noStrike" baseline="0">
              <a:solidFill>
                <a:srgbClr val="000000"/>
              </a:solidFill>
              <a:latin typeface="ＭＳ Ｐ明朝"/>
              <a:ea typeface="ＭＳ Ｐ明朝"/>
            </a:rPr>
            <a:t>10</a:t>
          </a:r>
          <a:r>
            <a:rPr lang="ja-JP" altLang="en-US" sz="600" b="0" i="0" u="none" strike="noStrike" baseline="0">
              <a:solidFill>
                <a:srgbClr val="000000"/>
              </a:solidFill>
              <a:latin typeface="ＭＳ Ｐ明朝"/>
              <a:ea typeface="ＭＳ Ｐ明朝"/>
            </a:rPr>
            <a:t>年以上の実務経験</a:t>
          </a:r>
        </a:p>
        <a:p>
          <a:pPr algn="l" rtl="0">
            <a:defRPr sz="1000"/>
          </a:pPr>
          <a:r>
            <a:rPr lang="ja-JP" altLang="en-US" sz="600" b="0" i="0" u="none" strike="noStrike" baseline="0">
              <a:solidFill>
                <a:srgbClr val="000000"/>
              </a:solidFill>
              <a:latin typeface="ＭＳ Ｐ明朝"/>
              <a:ea typeface="ＭＳ Ｐ明朝"/>
            </a:rPr>
            <a:t>　②資格等による場合</a:t>
          </a:r>
        </a:p>
        <a:p>
          <a:pPr algn="l" rtl="0">
            <a:defRPr sz="1000"/>
          </a:pPr>
          <a:r>
            <a:rPr lang="ja-JP" altLang="en-US" sz="600" b="0" i="0" u="none" strike="noStrike" baseline="0">
              <a:solidFill>
                <a:srgbClr val="000000"/>
              </a:solidFill>
              <a:latin typeface="ＭＳ Ｐ明朝"/>
              <a:ea typeface="ＭＳ Ｐ明朝"/>
            </a:rPr>
            <a:t>　　１）建築業法「技術検定」</a:t>
          </a:r>
        </a:p>
        <a:p>
          <a:pPr algn="l" rtl="0">
            <a:defRPr sz="1000"/>
          </a:pPr>
          <a:r>
            <a:rPr lang="ja-JP" altLang="en-US" sz="600" b="0" i="0" u="none" strike="noStrike" baseline="0">
              <a:solidFill>
                <a:srgbClr val="000000"/>
              </a:solidFill>
              <a:latin typeface="ＭＳ Ｐ明朝"/>
              <a:ea typeface="ＭＳ Ｐ明朝"/>
            </a:rPr>
            <a:t>　　２）建築士法「建築士試験」</a:t>
          </a:r>
        </a:p>
        <a:p>
          <a:pPr algn="l" rtl="0">
            <a:defRPr sz="1000"/>
          </a:pPr>
          <a:r>
            <a:rPr lang="ja-JP" altLang="en-US" sz="600" b="0" i="0" u="none" strike="noStrike" baseline="0">
              <a:solidFill>
                <a:srgbClr val="000000"/>
              </a:solidFill>
              <a:latin typeface="ＭＳ Ｐ明朝"/>
              <a:ea typeface="ＭＳ Ｐ明朝"/>
            </a:rPr>
            <a:t>　　３）技術士法「技術士試験」</a:t>
          </a:r>
        </a:p>
        <a:p>
          <a:pPr algn="l" rtl="0">
            <a:defRPr sz="1000"/>
          </a:pPr>
          <a:r>
            <a:rPr lang="ja-JP" altLang="en-US" sz="600" b="0" i="0" u="none" strike="noStrike" baseline="0">
              <a:solidFill>
                <a:srgbClr val="000000"/>
              </a:solidFill>
              <a:latin typeface="ＭＳ Ｐ明朝"/>
              <a:ea typeface="ＭＳ Ｐ明朝"/>
            </a:rPr>
            <a:t>　　４）電気工事士法「電気工事士試験」</a:t>
          </a:r>
        </a:p>
      </xdr:txBody>
    </xdr:sp>
    <xdr:clientData/>
  </xdr:twoCellAnchor>
  <xdr:twoCellAnchor>
    <xdr:from>
      <xdr:col>48</xdr:col>
      <xdr:colOff>85725</xdr:colOff>
      <xdr:row>5</xdr:row>
      <xdr:rowOff>2381</xdr:rowOff>
    </xdr:from>
    <xdr:to>
      <xdr:col>60</xdr:col>
      <xdr:colOff>1231106</xdr:colOff>
      <xdr:row>45</xdr:row>
      <xdr:rowOff>242887</xdr:rowOff>
    </xdr:to>
    <xdr:sp macro="" textlink="">
      <xdr:nvSpPr>
        <xdr:cNvPr id="73" name="Line 4">
          <a:extLst>
            <a:ext uri="{FF2B5EF4-FFF2-40B4-BE49-F238E27FC236}">
              <a16:creationId xmlns:a16="http://schemas.microsoft.com/office/drawing/2014/main" id="{89F09CC4-1497-4300-99B2-51E99BD01D63}"/>
            </a:ext>
          </a:extLst>
        </xdr:cNvPr>
        <xdr:cNvSpPr>
          <a:spLocks noChangeShapeType="1"/>
        </xdr:cNvSpPr>
      </xdr:nvSpPr>
      <xdr:spPr bwMode="auto">
        <a:xfrm flipV="1">
          <a:off x="23650575" y="1097756"/>
          <a:ext cx="6888956" cy="800338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39</xdr:row>
      <xdr:rowOff>35718</xdr:rowOff>
    </xdr:from>
    <xdr:to>
      <xdr:col>69</xdr:col>
      <xdr:colOff>11906</xdr:colOff>
      <xdr:row>43</xdr:row>
      <xdr:rowOff>2381</xdr:rowOff>
    </xdr:to>
    <xdr:sp macro="" textlink="">
      <xdr:nvSpPr>
        <xdr:cNvPr id="82" name="Line 2">
          <a:extLst>
            <a:ext uri="{FF2B5EF4-FFF2-40B4-BE49-F238E27FC236}">
              <a16:creationId xmlns:a16="http://schemas.microsoft.com/office/drawing/2014/main" id="{6B90F4AC-C1B7-4E78-BE62-2410825BED0E}"/>
            </a:ext>
          </a:extLst>
        </xdr:cNvPr>
        <xdr:cNvSpPr>
          <a:spLocks noChangeShapeType="1"/>
        </xdr:cNvSpPr>
      </xdr:nvSpPr>
      <xdr:spPr bwMode="auto">
        <a:xfrm flipV="1">
          <a:off x="46696313" y="7298531"/>
          <a:ext cx="2393156" cy="68103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3704</xdr:colOff>
      <xdr:row>44</xdr:row>
      <xdr:rowOff>238124</xdr:rowOff>
    </xdr:from>
    <xdr:to>
      <xdr:col>77</xdr:col>
      <xdr:colOff>11906</xdr:colOff>
      <xdr:row>51</xdr:row>
      <xdr:rowOff>2644</xdr:rowOff>
    </xdr:to>
    <xdr:sp macro="" textlink="">
      <xdr:nvSpPr>
        <xdr:cNvPr id="86" name="Line 4">
          <a:extLst>
            <a:ext uri="{FF2B5EF4-FFF2-40B4-BE49-F238E27FC236}">
              <a16:creationId xmlns:a16="http://schemas.microsoft.com/office/drawing/2014/main" id="{CB915456-7C89-4F76-A732-CCD4B7A3334A}"/>
            </a:ext>
          </a:extLst>
        </xdr:cNvPr>
        <xdr:cNvSpPr>
          <a:spLocks noChangeShapeType="1"/>
        </xdr:cNvSpPr>
      </xdr:nvSpPr>
      <xdr:spPr bwMode="auto">
        <a:xfrm flipV="1">
          <a:off x="50926735" y="8393905"/>
          <a:ext cx="1686984" cy="114564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371475</xdr:colOff>
      <xdr:row>24</xdr:row>
      <xdr:rowOff>0</xdr:rowOff>
    </xdr:from>
    <xdr:to>
      <xdr:col>79</xdr:col>
      <xdr:colOff>0</xdr:colOff>
      <xdr:row>24</xdr:row>
      <xdr:rowOff>0</xdr:rowOff>
    </xdr:to>
    <xdr:sp macro="" textlink="">
      <xdr:nvSpPr>
        <xdr:cNvPr id="87" name="Text Box 3">
          <a:extLst>
            <a:ext uri="{FF2B5EF4-FFF2-40B4-BE49-F238E27FC236}">
              <a16:creationId xmlns:a16="http://schemas.microsoft.com/office/drawing/2014/main" id="{9BDCC8F3-ECD8-4F0E-B43A-2F5A30AB18F8}"/>
            </a:ext>
          </a:extLst>
        </xdr:cNvPr>
        <xdr:cNvSpPr txBox="1">
          <a:spLocks noChangeArrowheads="1"/>
        </xdr:cNvSpPr>
      </xdr:nvSpPr>
      <xdr:spPr bwMode="auto">
        <a:xfrm>
          <a:off x="37949868" y="4513036"/>
          <a:ext cx="807811" cy="0"/>
        </a:xfrm>
        <a:prstGeom prst="rect">
          <a:avLst/>
        </a:prstGeom>
        <a:solidFill>
          <a:srgbClr val="FFFFFF">
            <a:alpha val="50000"/>
          </a:srgbClr>
        </a:solidFill>
        <a:ln w="0">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明朝"/>
              <a:ea typeface="ＭＳ Ｐ明朝"/>
            </a:rPr>
            <a:t>※</a:t>
          </a:r>
          <a:r>
            <a:rPr lang="ja-JP" altLang="en-US" sz="600" b="0" i="0" u="none" strike="noStrike" baseline="0">
              <a:solidFill>
                <a:srgbClr val="000000"/>
              </a:solidFill>
              <a:latin typeface="ＭＳ Ｐ明朝"/>
              <a:ea typeface="ＭＳ Ｐ明朝"/>
            </a:rPr>
            <a:t>［主任技術者、専門技術者の記入要領］</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１　主任技術者の配属状況について［専任・非専</a:t>
          </a:r>
        </a:p>
        <a:p>
          <a:pPr algn="l" rtl="0">
            <a:defRPr sz="1000"/>
          </a:pPr>
          <a:r>
            <a:rPr lang="ja-JP" altLang="en-US" sz="600" b="0" i="0" u="none" strike="noStrike" baseline="0">
              <a:solidFill>
                <a:srgbClr val="000000"/>
              </a:solidFill>
              <a:latin typeface="ＭＳ Ｐ明朝"/>
              <a:ea typeface="ＭＳ Ｐ明朝"/>
            </a:rPr>
            <a:t>　　任］のいずれかに○印を付すこと。</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２　専門技術者には、土木・建築一式工事を施工する</a:t>
          </a:r>
        </a:p>
        <a:p>
          <a:pPr algn="l" rtl="0">
            <a:defRPr sz="1000"/>
          </a:pPr>
          <a:r>
            <a:rPr lang="ja-JP" altLang="en-US" sz="600" b="0" i="0" u="none" strike="noStrike" baseline="0">
              <a:solidFill>
                <a:srgbClr val="000000"/>
              </a:solidFill>
              <a:latin typeface="ＭＳ Ｐ明朝"/>
              <a:ea typeface="ＭＳ Ｐ明朝"/>
            </a:rPr>
            <a:t>　　場合等でその工事に含まれる専門工事を施工するた</a:t>
          </a:r>
        </a:p>
        <a:p>
          <a:pPr algn="l" rtl="0">
            <a:defRPr sz="1000"/>
          </a:pPr>
          <a:r>
            <a:rPr lang="ja-JP" altLang="en-US" sz="600" b="0" i="0" u="none" strike="noStrike" baseline="0">
              <a:solidFill>
                <a:srgbClr val="000000"/>
              </a:solidFill>
              <a:latin typeface="ＭＳ Ｐ明朝"/>
              <a:ea typeface="ＭＳ Ｐ明朝"/>
            </a:rPr>
            <a:t>　　めに必要な主任技術者を記載する。（一式工事の主</a:t>
          </a:r>
        </a:p>
        <a:p>
          <a:pPr algn="l" rtl="0">
            <a:defRPr sz="1000"/>
          </a:pPr>
          <a:r>
            <a:rPr lang="ja-JP" altLang="en-US" sz="600" b="0" i="0" u="none" strike="noStrike" baseline="0">
              <a:solidFill>
                <a:srgbClr val="000000"/>
              </a:solidFill>
              <a:latin typeface="ＭＳ Ｐ明朝"/>
              <a:ea typeface="ＭＳ Ｐ明朝"/>
            </a:rPr>
            <a:t>　　任技術者が専門工事の主任技術者としての資格を有</a:t>
          </a:r>
        </a:p>
        <a:p>
          <a:pPr algn="l" rtl="0">
            <a:defRPr sz="1000"/>
          </a:pPr>
          <a:r>
            <a:rPr lang="ja-JP" altLang="en-US" sz="600" b="0" i="0" u="none" strike="noStrike" baseline="0">
              <a:solidFill>
                <a:srgbClr val="000000"/>
              </a:solidFill>
              <a:latin typeface="ＭＳ Ｐ明朝"/>
              <a:ea typeface="ＭＳ Ｐ明朝"/>
            </a:rPr>
            <a:t>　　する場合は専門技術者を兼ねることができる。）</a:t>
          </a:r>
        </a:p>
        <a:p>
          <a:pPr algn="l" rtl="0">
            <a:defRPr sz="1000"/>
          </a:pPr>
          <a:r>
            <a:rPr lang="ja-JP" altLang="en-US" sz="600" b="0" i="0" u="none" strike="noStrike" baseline="0">
              <a:solidFill>
                <a:srgbClr val="000000"/>
              </a:solidFill>
              <a:latin typeface="ＭＳ Ｐ明朝"/>
              <a:ea typeface="ＭＳ Ｐ明朝"/>
            </a:rPr>
            <a:t>　　複数の専門工事を施工するために複数の専門技術</a:t>
          </a:r>
        </a:p>
        <a:p>
          <a:pPr algn="l" rtl="0">
            <a:defRPr sz="1000"/>
          </a:pPr>
          <a:r>
            <a:rPr lang="ja-JP" altLang="en-US" sz="600" b="0" i="0" u="none" strike="noStrike" baseline="0">
              <a:solidFill>
                <a:srgbClr val="000000"/>
              </a:solidFill>
              <a:latin typeface="ＭＳ Ｐ明朝"/>
              <a:ea typeface="ＭＳ Ｐ明朝"/>
            </a:rPr>
            <a:t>　　者を要する場合は適宣欄をもうけて全員を記載する。</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明朝"/>
              <a:ea typeface="ＭＳ Ｐ明朝"/>
            </a:rPr>
            <a:t>３　主任技術者の資格内容（概要するものを選んで記</a:t>
          </a:r>
        </a:p>
        <a:p>
          <a:pPr algn="l" rtl="0">
            <a:defRPr sz="1000"/>
          </a:pPr>
          <a:r>
            <a:rPr lang="ja-JP" altLang="en-US" sz="600" b="0" i="0" u="none" strike="noStrike" baseline="0">
              <a:solidFill>
                <a:srgbClr val="000000"/>
              </a:solidFill>
              <a:latin typeface="ＭＳ Ｐ明朝"/>
              <a:ea typeface="ＭＳ Ｐ明朝"/>
            </a:rPr>
            <a:t>　　入する）</a:t>
          </a:r>
        </a:p>
        <a:p>
          <a:pPr algn="l" rtl="0">
            <a:defRPr sz="1000"/>
          </a:pPr>
          <a:r>
            <a:rPr lang="ja-JP" altLang="en-US" sz="600" b="0" i="0" u="none" strike="noStrike" baseline="0">
              <a:solidFill>
                <a:srgbClr val="000000"/>
              </a:solidFill>
              <a:latin typeface="ＭＳ Ｐ明朝"/>
              <a:ea typeface="ＭＳ Ｐ明朝"/>
            </a:rPr>
            <a:t>　①経験年数による場合</a:t>
          </a:r>
        </a:p>
        <a:p>
          <a:pPr algn="l" rtl="0">
            <a:defRPr sz="1000"/>
          </a:pPr>
          <a:r>
            <a:rPr lang="ja-JP" altLang="en-US" sz="600" b="0" i="0" u="none" strike="noStrike" baseline="0">
              <a:solidFill>
                <a:srgbClr val="000000"/>
              </a:solidFill>
              <a:latin typeface="ＭＳ Ｐ明朝"/>
              <a:ea typeface="ＭＳ Ｐ明朝"/>
            </a:rPr>
            <a:t>　　１）大学卒［指定学科］　３年以上の実務経験</a:t>
          </a:r>
        </a:p>
        <a:p>
          <a:pPr algn="l" rtl="0">
            <a:defRPr sz="1000"/>
          </a:pPr>
          <a:r>
            <a:rPr lang="ja-JP" altLang="en-US" sz="600" b="0" i="0" u="none" strike="noStrike" baseline="0">
              <a:solidFill>
                <a:srgbClr val="000000"/>
              </a:solidFill>
              <a:latin typeface="ＭＳ Ｐ明朝"/>
              <a:ea typeface="ＭＳ Ｐ明朝"/>
            </a:rPr>
            <a:t>　　２）高校卒［指定学科］　５年以上の実務経験</a:t>
          </a:r>
        </a:p>
        <a:p>
          <a:pPr algn="l" rtl="0">
            <a:defRPr sz="1000"/>
          </a:pPr>
          <a:r>
            <a:rPr lang="ja-JP" altLang="en-US" sz="600" b="0" i="0" u="none" strike="noStrike" baseline="0">
              <a:solidFill>
                <a:srgbClr val="000000"/>
              </a:solidFill>
              <a:latin typeface="ＭＳ Ｐ明朝"/>
              <a:ea typeface="ＭＳ Ｐ明朝"/>
            </a:rPr>
            <a:t>　　３）その他　　　　　　　　　</a:t>
          </a:r>
          <a:r>
            <a:rPr lang="en-US" altLang="ja-JP" sz="600" b="0" i="0" u="none" strike="noStrike" baseline="0">
              <a:solidFill>
                <a:srgbClr val="000000"/>
              </a:solidFill>
              <a:latin typeface="ＭＳ Ｐ明朝"/>
              <a:ea typeface="ＭＳ Ｐ明朝"/>
            </a:rPr>
            <a:t>10</a:t>
          </a:r>
          <a:r>
            <a:rPr lang="ja-JP" altLang="en-US" sz="600" b="0" i="0" u="none" strike="noStrike" baseline="0">
              <a:solidFill>
                <a:srgbClr val="000000"/>
              </a:solidFill>
              <a:latin typeface="ＭＳ Ｐ明朝"/>
              <a:ea typeface="ＭＳ Ｐ明朝"/>
            </a:rPr>
            <a:t>年以上の実務経験</a:t>
          </a:r>
        </a:p>
        <a:p>
          <a:pPr algn="l" rtl="0">
            <a:defRPr sz="1000"/>
          </a:pPr>
          <a:r>
            <a:rPr lang="ja-JP" altLang="en-US" sz="600" b="0" i="0" u="none" strike="noStrike" baseline="0">
              <a:solidFill>
                <a:srgbClr val="000000"/>
              </a:solidFill>
              <a:latin typeface="ＭＳ Ｐ明朝"/>
              <a:ea typeface="ＭＳ Ｐ明朝"/>
            </a:rPr>
            <a:t>　②資格等による場合</a:t>
          </a:r>
        </a:p>
        <a:p>
          <a:pPr algn="l" rtl="0">
            <a:defRPr sz="1000"/>
          </a:pPr>
          <a:r>
            <a:rPr lang="ja-JP" altLang="en-US" sz="600" b="0" i="0" u="none" strike="noStrike" baseline="0">
              <a:solidFill>
                <a:srgbClr val="000000"/>
              </a:solidFill>
              <a:latin typeface="ＭＳ Ｐ明朝"/>
              <a:ea typeface="ＭＳ Ｐ明朝"/>
            </a:rPr>
            <a:t>　　１）建築業法「技術検定」</a:t>
          </a:r>
        </a:p>
        <a:p>
          <a:pPr algn="l" rtl="0">
            <a:defRPr sz="1000"/>
          </a:pPr>
          <a:r>
            <a:rPr lang="ja-JP" altLang="en-US" sz="600" b="0" i="0" u="none" strike="noStrike" baseline="0">
              <a:solidFill>
                <a:srgbClr val="000000"/>
              </a:solidFill>
              <a:latin typeface="ＭＳ Ｐ明朝"/>
              <a:ea typeface="ＭＳ Ｐ明朝"/>
            </a:rPr>
            <a:t>　　２）建築士法「建築士試験」</a:t>
          </a:r>
        </a:p>
        <a:p>
          <a:pPr algn="l" rtl="0">
            <a:defRPr sz="1000"/>
          </a:pPr>
          <a:r>
            <a:rPr lang="ja-JP" altLang="en-US" sz="600" b="0" i="0" u="none" strike="noStrike" baseline="0">
              <a:solidFill>
                <a:srgbClr val="000000"/>
              </a:solidFill>
              <a:latin typeface="ＭＳ Ｐ明朝"/>
              <a:ea typeface="ＭＳ Ｐ明朝"/>
            </a:rPr>
            <a:t>　　３）技術士法「技術士試験」</a:t>
          </a:r>
        </a:p>
        <a:p>
          <a:pPr algn="l" rtl="0">
            <a:defRPr sz="1000"/>
          </a:pPr>
          <a:r>
            <a:rPr lang="ja-JP" altLang="en-US" sz="600" b="0" i="0" u="none" strike="noStrike" baseline="0">
              <a:solidFill>
                <a:srgbClr val="000000"/>
              </a:solidFill>
              <a:latin typeface="ＭＳ Ｐ明朝"/>
              <a:ea typeface="ＭＳ Ｐ明朝"/>
            </a:rPr>
            <a:t>　　４）電気工事士法「電気工事士試験」</a:t>
          </a:r>
        </a:p>
      </xdr:txBody>
    </xdr:sp>
    <xdr:clientData/>
  </xdr:twoCellAnchor>
  <xdr:twoCellAnchor>
    <xdr:from>
      <xdr:col>77</xdr:col>
      <xdr:colOff>1028699</xdr:colOff>
      <xdr:row>5</xdr:row>
      <xdr:rowOff>9525</xdr:rowOff>
    </xdr:from>
    <xdr:to>
      <xdr:col>90</xdr:col>
      <xdr:colOff>1209675</xdr:colOff>
      <xdr:row>45</xdr:row>
      <xdr:rowOff>216693</xdr:rowOff>
    </xdr:to>
    <xdr:sp macro="" textlink="">
      <xdr:nvSpPr>
        <xdr:cNvPr id="88" name="Line 4">
          <a:extLst>
            <a:ext uri="{FF2B5EF4-FFF2-40B4-BE49-F238E27FC236}">
              <a16:creationId xmlns:a16="http://schemas.microsoft.com/office/drawing/2014/main" id="{0413B62A-20A1-497F-87CD-AE1DD060E7FC}"/>
            </a:ext>
          </a:extLst>
        </xdr:cNvPr>
        <xdr:cNvSpPr>
          <a:spLocks noChangeShapeType="1"/>
        </xdr:cNvSpPr>
      </xdr:nvSpPr>
      <xdr:spPr bwMode="auto">
        <a:xfrm flipV="1">
          <a:off x="38814374" y="1104900"/>
          <a:ext cx="6953251" cy="797004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31751</xdr:colOff>
      <xdr:row>39</xdr:row>
      <xdr:rowOff>0</xdr:rowOff>
    </xdr:from>
    <xdr:to>
      <xdr:col>9</xdr:col>
      <xdr:colOff>1</xdr:colOff>
      <xdr:row>42</xdr:row>
      <xdr:rowOff>167746</xdr:rowOff>
    </xdr:to>
    <xdr:sp macro="" textlink="">
      <xdr:nvSpPr>
        <xdr:cNvPr id="18" name="Line 2">
          <a:extLst>
            <a:ext uri="{FF2B5EF4-FFF2-40B4-BE49-F238E27FC236}">
              <a16:creationId xmlns:a16="http://schemas.microsoft.com/office/drawing/2014/main" id="{7B3D10D0-1A9F-4F88-8778-7B321CF83A5B}"/>
            </a:ext>
          </a:extLst>
        </xdr:cNvPr>
        <xdr:cNvSpPr>
          <a:spLocks noChangeShapeType="1"/>
        </xdr:cNvSpPr>
      </xdr:nvSpPr>
      <xdr:spPr bwMode="auto">
        <a:xfrm flipV="1">
          <a:off x="1439334" y="7281333"/>
          <a:ext cx="2349500" cy="70749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35</xdr:row>
      <xdr:rowOff>190500</xdr:rowOff>
    </xdr:from>
    <xdr:to>
      <xdr:col>31</xdr:col>
      <xdr:colOff>21167</xdr:colOff>
      <xdr:row>42</xdr:row>
      <xdr:rowOff>0</xdr:rowOff>
    </xdr:to>
    <xdr:sp macro="" textlink="">
      <xdr:nvSpPr>
        <xdr:cNvPr id="17" name="Line 4">
          <a:extLst>
            <a:ext uri="{FF2B5EF4-FFF2-40B4-BE49-F238E27FC236}">
              <a16:creationId xmlns:a16="http://schemas.microsoft.com/office/drawing/2014/main" id="{AB64DC99-7E8F-43DF-9705-17DAAC056828}"/>
            </a:ext>
          </a:extLst>
        </xdr:cNvPr>
        <xdr:cNvSpPr>
          <a:spLocks noChangeShapeType="1"/>
        </xdr:cNvSpPr>
      </xdr:nvSpPr>
      <xdr:spPr bwMode="auto">
        <a:xfrm flipV="1">
          <a:off x="13451417" y="6847417"/>
          <a:ext cx="1905000" cy="110066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987424</xdr:colOff>
      <xdr:row>7</xdr:row>
      <xdr:rowOff>20109</xdr:rowOff>
    </xdr:from>
    <xdr:to>
      <xdr:col>30</xdr:col>
      <xdr:colOff>1177924</xdr:colOff>
      <xdr:row>47</xdr:row>
      <xdr:rowOff>166158</xdr:rowOff>
    </xdr:to>
    <xdr:cxnSp macro="">
      <xdr:nvCxnSpPr>
        <xdr:cNvPr id="20" name="直線コネクタ 19">
          <a:extLst>
            <a:ext uri="{FF2B5EF4-FFF2-40B4-BE49-F238E27FC236}">
              <a16:creationId xmlns:a16="http://schemas.microsoft.com/office/drawing/2014/main" id="{C5D86C18-CE9D-4005-9F07-D0233B64EBC0}"/>
            </a:ext>
          </a:extLst>
        </xdr:cNvPr>
        <xdr:cNvCxnSpPr/>
      </xdr:nvCxnSpPr>
      <xdr:spPr>
        <a:xfrm flipH="1">
          <a:off x="8274049" y="1458384"/>
          <a:ext cx="6962775" cy="7985124"/>
        </a:xfrm>
        <a:prstGeom prst="line">
          <a:avLst/>
        </a:prstGeom>
        <a:ln>
          <a:no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31749</xdr:colOff>
      <xdr:row>36</xdr:row>
      <xdr:rowOff>0</xdr:rowOff>
    </xdr:from>
    <xdr:to>
      <xdr:col>60</xdr:col>
      <xdr:colOff>1238249</xdr:colOff>
      <xdr:row>41</xdr:row>
      <xdr:rowOff>158750</xdr:rowOff>
    </xdr:to>
    <xdr:sp macro="" textlink="">
      <xdr:nvSpPr>
        <xdr:cNvPr id="19" name="Line 4">
          <a:extLst>
            <a:ext uri="{FF2B5EF4-FFF2-40B4-BE49-F238E27FC236}">
              <a16:creationId xmlns:a16="http://schemas.microsoft.com/office/drawing/2014/main" id="{44D7B14F-B9EF-494B-9C29-DD26F85CAEEF}"/>
            </a:ext>
          </a:extLst>
        </xdr:cNvPr>
        <xdr:cNvSpPr>
          <a:spLocks noChangeShapeType="1"/>
        </xdr:cNvSpPr>
      </xdr:nvSpPr>
      <xdr:spPr bwMode="auto">
        <a:xfrm flipV="1">
          <a:off x="28701999" y="7164917"/>
          <a:ext cx="1852083" cy="106891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846666</xdr:colOff>
      <xdr:row>44</xdr:row>
      <xdr:rowOff>211666</xdr:rowOff>
    </xdr:from>
    <xdr:to>
      <xdr:col>17</xdr:col>
      <xdr:colOff>2116</xdr:colOff>
      <xdr:row>50</xdr:row>
      <xdr:rowOff>169332</xdr:rowOff>
    </xdr:to>
    <xdr:sp macro="" textlink="">
      <xdr:nvSpPr>
        <xdr:cNvPr id="2" name="Line 4">
          <a:extLst>
            <a:ext uri="{FF2B5EF4-FFF2-40B4-BE49-F238E27FC236}">
              <a16:creationId xmlns:a16="http://schemas.microsoft.com/office/drawing/2014/main" id="{11A3CEDD-D2F9-4D97-A11B-439B2C415EBD}"/>
            </a:ext>
          </a:extLst>
        </xdr:cNvPr>
        <xdr:cNvSpPr>
          <a:spLocks noChangeShapeType="1"/>
        </xdr:cNvSpPr>
      </xdr:nvSpPr>
      <xdr:spPr bwMode="auto">
        <a:xfrm flipV="1">
          <a:off x="5599641" y="8517466"/>
          <a:ext cx="1689100" cy="117686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166687</xdr:colOff>
      <xdr:row>39</xdr:row>
      <xdr:rowOff>35718</xdr:rowOff>
    </xdr:from>
    <xdr:to>
      <xdr:col>38</xdr:col>
      <xdr:colOff>714374</xdr:colOff>
      <xdr:row>43</xdr:row>
      <xdr:rowOff>2381</xdr:rowOff>
    </xdr:to>
    <xdr:sp macro="" textlink="">
      <xdr:nvSpPr>
        <xdr:cNvPr id="3" name="Line 2">
          <a:extLst>
            <a:ext uri="{FF2B5EF4-FFF2-40B4-BE49-F238E27FC236}">
              <a16:creationId xmlns:a16="http://schemas.microsoft.com/office/drawing/2014/main" id="{A9A5F852-26FA-4499-9486-C2D3D6778463}"/>
            </a:ext>
          </a:extLst>
        </xdr:cNvPr>
        <xdr:cNvSpPr>
          <a:spLocks noChangeShapeType="1"/>
        </xdr:cNvSpPr>
      </xdr:nvSpPr>
      <xdr:spPr bwMode="auto">
        <a:xfrm flipV="1">
          <a:off x="16625887" y="7436643"/>
          <a:ext cx="2357437" cy="69056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846666</xdr:colOff>
      <xdr:row>44</xdr:row>
      <xdr:rowOff>211666</xdr:rowOff>
    </xdr:from>
    <xdr:to>
      <xdr:col>47</xdr:col>
      <xdr:colOff>2116</xdr:colOff>
      <xdr:row>50</xdr:row>
      <xdr:rowOff>169332</xdr:rowOff>
    </xdr:to>
    <xdr:sp macro="" textlink="">
      <xdr:nvSpPr>
        <xdr:cNvPr id="4" name="Line 4">
          <a:extLst>
            <a:ext uri="{FF2B5EF4-FFF2-40B4-BE49-F238E27FC236}">
              <a16:creationId xmlns:a16="http://schemas.microsoft.com/office/drawing/2014/main" id="{E2553F58-7880-4B2F-A4EE-0913D81624E1}"/>
            </a:ext>
          </a:extLst>
        </xdr:cNvPr>
        <xdr:cNvSpPr>
          <a:spLocks noChangeShapeType="1"/>
        </xdr:cNvSpPr>
      </xdr:nvSpPr>
      <xdr:spPr bwMode="auto">
        <a:xfrm flipV="1">
          <a:off x="20849166" y="8517466"/>
          <a:ext cx="1689100" cy="117686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371475</xdr:colOff>
      <xdr:row>24</xdr:row>
      <xdr:rowOff>0</xdr:rowOff>
    </xdr:from>
    <xdr:to>
      <xdr:col>49</xdr:col>
      <xdr:colOff>0</xdr:colOff>
      <xdr:row>24</xdr:row>
      <xdr:rowOff>0</xdr:rowOff>
    </xdr:to>
    <xdr:sp macro="" textlink="">
      <xdr:nvSpPr>
        <xdr:cNvPr id="5" name="Text Box 3">
          <a:extLst>
            <a:ext uri="{FF2B5EF4-FFF2-40B4-BE49-F238E27FC236}">
              <a16:creationId xmlns:a16="http://schemas.microsoft.com/office/drawing/2014/main" id="{47F42308-3628-4D78-8902-A7E432F86DA2}"/>
            </a:ext>
          </a:extLst>
        </xdr:cNvPr>
        <xdr:cNvSpPr txBox="1">
          <a:spLocks noChangeArrowheads="1"/>
        </xdr:cNvSpPr>
      </xdr:nvSpPr>
      <xdr:spPr bwMode="auto">
        <a:xfrm>
          <a:off x="22907625" y="4600575"/>
          <a:ext cx="809625" cy="0"/>
        </a:xfrm>
        <a:prstGeom prst="rect">
          <a:avLst/>
        </a:prstGeom>
        <a:solidFill>
          <a:srgbClr val="FFFFFF">
            <a:alpha val="50000"/>
          </a:srgbClr>
        </a:solidFill>
        <a:ln w="0">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明朝"/>
              <a:ea typeface="ＭＳ Ｐ明朝"/>
            </a:rPr>
            <a:t>※</a:t>
          </a:r>
          <a:r>
            <a:rPr lang="ja-JP" altLang="en-US" sz="600" b="0" i="0" u="none" strike="noStrike" baseline="0">
              <a:solidFill>
                <a:srgbClr val="000000"/>
              </a:solidFill>
              <a:latin typeface="ＭＳ Ｐ明朝"/>
              <a:ea typeface="ＭＳ Ｐ明朝"/>
            </a:rPr>
            <a:t>［主任技術者、専門技術者の記入要領］</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１　主任技術者の配属状況について［専任・非専</a:t>
          </a:r>
        </a:p>
        <a:p>
          <a:pPr algn="l" rtl="0">
            <a:defRPr sz="1000"/>
          </a:pPr>
          <a:r>
            <a:rPr lang="ja-JP" altLang="en-US" sz="600" b="0" i="0" u="none" strike="noStrike" baseline="0">
              <a:solidFill>
                <a:srgbClr val="000000"/>
              </a:solidFill>
              <a:latin typeface="ＭＳ Ｐ明朝"/>
              <a:ea typeface="ＭＳ Ｐ明朝"/>
            </a:rPr>
            <a:t>　　任］のいずれかに○印を付すこと。</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２　専門技術者には、土木・建築一式工事を施工する</a:t>
          </a:r>
        </a:p>
        <a:p>
          <a:pPr algn="l" rtl="0">
            <a:defRPr sz="1000"/>
          </a:pPr>
          <a:r>
            <a:rPr lang="ja-JP" altLang="en-US" sz="600" b="0" i="0" u="none" strike="noStrike" baseline="0">
              <a:solidFill>
                <a:srgbClr val="000000"/>
              </a:solidFill>
              <a:latin typeface="ＭＳ Ｐ明朝"/>
              <a:ea typeface="ＭＳ Ｐ明朝"/>
            </a:rPr>
            <a:t>　　場合等でその工事に含まれる専門工事を施工するた</a:t>
          </a:r>
        </a:p>
        <a:p>
          <a:pPr algn="l" rtl="0">
            <a:defRPr sz="1000"/>
          </a:pPr>
          <a:r>
            <a:rPr lang="ja-JP" altLang="en-US" sz="600" b="0" i="0" u="none" strike="noStrike" baseline="0">
              <a:solidFill>
                <a:srgbClr val="000000"/>
              </a:solidFill>
              <a:latin typeface="ＭＳ Ｐ明朝"/>
              <a:ea typeface="ＭＳ Ｐ明朝"/>
            </a:rPr>
            <a:t>　　めに必要な主任技術者を記載する。（一式工事の主</a:t>
          </a:r>
        </a:p>
        <a:p>
          <a:pPr algn="l" rtl="0">
            <a:defRPr sz="1000"/>
          </a:pPr>
          <a:r>
            <a:rPr lang="ja-JP" altLang="en-US" sz="600" b="0" i="0" u="none" strike="noStrike" baseline="0">
              <a:solidFill>
                <a:srgbClr val="000000"/>
              </a:solidFill>
              <a:latin typeface="ＭＳ Ｐ明朝"/>
              <a:ea typeface="ＭＳ Ｐ明朝"/>
            </a:rPr>
            <a:t>　　任技術者が専門工事の主任技術者としての資格を有</a:t>
          </a:r>
        </a:p>
        <a:p>
          <a:pPr algn="l" rtl="0">
            <a:defRPr sz="1000"/>
          </a:pPr>
          <a:r>
            <a:rPr lang="ja-JP" altLang="en-US" sz="600" b="0" i="0" u="none" strike="noStrike" baseline="0">
              <a:solidFill>
                <a:srgbClr val="000000"/>
              </a:solidFill>
              <a:latin typeface="ＭＳ Ｐ明朝"/>
              <a:ea typeface="ＭＳ Ｐ明朝"/>
            </a:rPr>
            <a:t>　　する場合は専門技術者を兼ねることができる。）</a:t>
          </a:r>
        </a:p>
        <a:p>
          <a:pPr algn="l" rtl="0">
            <a:defRPr sz="1000"/>
          </a:pPr>
          <a:r>
            <a:rPr lang="ja-JP" altLang="en-US" sz="600" b="0" i="0" u="none" strike="noStrike" baseline="0">
              <a:solidFill>
                <a:srgbClr val="000000"/>
              </a:solidFill>
              <a:latin typeface="ＭＳ Ｐ明朝"/>
              <a:ea typeface="ＭＳ Ｐ明朝"/>
            </a:rPr>
            <a:t>　　複数の専門工事を施工するために複数の専門技術</a:t>
          </a:r>
        </a:p>
        <a:p>
          <a:pPr algn="l" rtl="0">
            <a:defRPr sz="1000"/>
          </a:pPr>
          <a:r>
            <a:rPr lang="ja-JP" altLang="en-US" sz="600" b="0" i="0" u="none" strike="noStrike" baseline="0">
              <a:solidFill>
                <a:srgbClr val="000000"/>
              </a:solidFill>
              <a:latin typeface="ＭＳ Ｐ明朝"/>
              <a:ea typeface="ＭＳ Ｐ明朝"/>
            </a:rPr>
            <a:t>　　者を要する場合は適宣欄をもうけて全員を記載する。</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明朝"/>
              <a:ea typeface="ＭＳ Ｐ明朝"/>
            </a:rPr>
            <a:t>３　主任技術者の資格内容（概要するものを選んで記</a:t>
          </a:r>
        </a:p>
        <a:p>
          <a:pPr algn="l" rtl="0">
            <a:defRPr sz="1000"/>
          </a:pPr>
          <a:r>
            <a:rPr lang="ja-JP" altLang="en-US" sz="600" b="0" i="0" u="none" strike="noStrike" baseline="0">
              <a:solidFill>
                <a:srgbClr val="000000"/>
              </a:solidFill>
              <a:latin typeface="ＭＳ Ｐ明朝"/>
              <a:ea typeface="ＭＳ Ｐ明朝"/>
            </a:rPr>
            <a:t>　　入する）</a:t>
          </a:r>
        </a:p>
        <a:p>
          <a:pPr algn="l" rtl="0">
            <a:defRPr sz="1000"/>
          </a:pPr>
          <a:r>
            <a:rPr lang="ja-JP" altLang="en-US" sz="600" b="0" i="0" u="none" strike="noStrike" baseline="0">
              <a:solidFill>
                <a:srgbClr val="000000"/>
              </a:solidFill>
              <a:latin typeface="ＭＳ Ｐ明朝"/>
              <a:ea typeface="ＭＳ Ｐ明朝"/>
            </a:rPr>
            <a:t>　①経験年数による場合</a:t>
          </a:r>
        </a:p>
        <a:p>
          <a:pPr algn="l" rtl="0">
            <a:defRPr sz="1000"/>
          </a:pPr>
          <a:r>
            <a:rPr lang="ja-JP" altLang="en-US" sz="600" b="0" i="0" u="none" strike="noStrike" baseline="0">
              <a:solidFill>
                <a:srgbClr val="000000"/>
              </a:solidFill>
              <a:latin typeface="ＭＳ Ｐ明朝"/>
              <a:ea typeface="ＭＳ Ｐ明朝"/>
            </a:rPr>
            <a:t>　　１）大学卒［指定学科］　３年以上の実務経験</a:t>
          </a:r>
        </a:p>
        <a:p>
          <a:pPr algn="l" rtl="0">
            <a:defRPr sz="1000"/>
          </a:pPr>
          <a:r>
            <a:rPr lang="ja-JP" altLang="en-US" sz="600" b="0" i="0" u="none" strike="noStrike" baseline="0">
              <a:solidFill>
                <a:srgbClr val="000000"/>
              </a:solidFill>
              <a:latin typeface="ＭＳ Ｐ明朝"/>
              <a:ea typeface="ＭＳ Ｐ明朝"/>
            </a:rPr>
            <a:t>　　２）高校卒［指定学科］　５年以上の実務経験</a:t>
          </a:r>
        </a:p>
        <a:p>
          <a:pPr algn="l" rtl="0">
            <a:defRPr sz="1000"/>
          </a:pPr>
          <a:r>
            <a:rPr lang="ja-JP" altLang="en-US" sz="600" b="0" i="0" u="none" strike="noStrike" baseline="0">
              <a:solidFill>
                <a:srgbClr val="000000"/>
              </a:solidFill>
              <a:latin typeface="ＭＳ Ｐ明朝"/>
              <a:ea typeface="ＭＳ Ｐ明朝"/>
            </a:rPr>
            <a:t>　　３）その他　　　　　　　　　</a:t>
          </a:r>
          <a:r>
            <a:rPr lang="en-US" altLang="ja-JP" sz="600" b="0" i="0" u="none" strike="noStrike" baseline="0">
              <a:solidFill>
                <a:srgbClr val="000000"/>
              </a:solidFill>
              <a:latin typeface="ＭＳ Ｐ明朝"/>
              <a:ea typeface="ＭＳ Ｐ明朝"/>
            </a:rPr>
            <a:t>10</a:t>
          </a:r>
          <a:r>
            <a:rPr lang="ja-JP" altLang="en-US" sz="600" b="0" i="0" u="none" strike="noStrike" baseline="0">
              <a:solidFill>
                <a:srgbClr val="000000"/>
              </a:solidFill>
              <a:latin typeface="ＭＳ Ｐ明朝"/>
              <a:ea typeface="ＭＳ Ｐ明朝"/>
            </a:rPr>
            <a:t>年以上の実務経験</a:t>
          </a:r>
        </a:p>
        <a:p>
          <a:pPr algn="l" rtl="0">
            <a:defRPr sz="1000"/>
          </a:pPr>
          <a:r>
            <a:rPr lang="ja-JP" altLang="en-US" sz="600" b="0" i="0" u="none" strike="noStrike" baseline="0">
              <a:solidFill>
                <a:srgbClr val="000000"/>
              </a:solidFill>
              <a:latin typeface="ＭＳ Ｐ明朝"/>
              <a:ea typeface="ＭＳ Ｐ明朝"/>
            </a:rPr>
            <a:t>　②資格等による場合</a:t>
          </a:r>
        </a:p>
        <a:p>
          <a:pPr algn="l" rtl="0">
            <a:defRPr sz="1000"/>
          </a:pPr>
          <a:r>
            <a:rPr lang="ja-JP" altLang="en-US" sz="600" b="0" i="0" u="none" strike="noStrike" baseline="0">
              <a:solidFill>
                <a:srgbClr val="000000"/>
              </a:solidFill>
              <a:latin typeface="ＭＳ Ｐ明朝"/>
              <a:ea typeface="ＭＳ Ｐ明朝"/>
            </a:rPr>
            <a:t>　　１）建築業法「技術検定」</a:t>
          </a:r>
        </a:p>
        <a:p>
          <a:pPr algn="l" rtl="0">
            <a:defRPr sz="1000"/>
          </a:pPr>
          <a:r>
            <a:rPr lang="ja-JP" altLang="en-US" sz="600" b="0" i="0" u="none" strike="noStrike" baseline="0">
              <a:solidFill>
                <a:srgbClr val="000000"/>
              </a:solidFill>
              <a:latin typeface="ＭＳ Ｐ明朝"/>
              <a:ea typeface="ＭＳ Ｐ明朝"/>
            </a:rPr>
            <a:t>　　２）建築士法「建築士試験」</a:t>
          </a:r>
        </a:p>
        <a:p>
          <a:pPr algn="l" rtl="0">
            <a:defRPr sz="1000"/>
          </a:pPr>
          <a:r>
            <a:rPr lang="ja-JP" altLang="en-US" sz="600" b="0" i="0" u="none" strike="noStrike" baseline="0">
              <a:solidFill>
                <a:srgbClr val="000000"/>
              </a:solidFill>
              <a:latin typeface="ＭＳ Ｐ明朝"/>
              <a:ea typeface="ＭＳ Ｐ明朝"/>
            </a:rPr>
            <a:t>　　３）技術士法「技術士試験」</a:t>
          </a:r>
        </a:p>
        <a:p>
          <a:pPr algn="l" rtl="0">
            <a:defRPr sz="1000"/>
          </a:pPr>
          <a:r>
            <a:rPr lang="ja-JP" altLang="en-US" sz="600" b="0" i="0" u="none" strike="noStrike" baseline="0">
              <a:solidFill>
                <a:srgbClr val="000000"/>
              </a:solidFill>
              <a:latin typeface="ＭＳ Ｐ明朝"/>
              <a:ea typeface="ＭＳ Ｐ明朝"/>
            </a:rPr>
            <a:t>　　４）電気工事士法「電気工事士試験」</a:t>
          </a:r>
        </a:p>
      </xdr:txBody>
    </xdr:sp>
    <xdr:clientData/>
  </xdr:twoCellAnchor>
  <xdr:twoCellAnchor>
    <xdr:from>
      <xdr:col>47</xdr:col>
      <xdr:colOff>997743</xdr:colOff>
      <xdr:row>5</xdr:row>
      <xdr:rowOff>-1</xdr:rowOff>
    </xdr:from>
    <xdr:to>
      <xdr:col>60</xdr:col>
      <xdr:colOff>1214437</xdr:colOff>
      <xdr:row>46</xdr:row>
      <xdr:rowOff>0</xdr:rowOff>
    </xdr:to>
    <xdr:sp macro="" textlink="">
      <xdr:nvSpPr>
        <xdr:cNvPr id="6" name="Line 4">
          <a:extLst>
            <a:ext uri="{FF2B5EF4-FFF2-40B4-BE49-F238E27FC236}">
              <a16:creationId xmlns:a16="http://schemas.microsoft.com/office/drawing/2014/main" id="{38B15942-DA0A-4C19-9DF3-07545459CA70}"/>
            </a:ext>
          </a:extLst>
        </xdr:cNvPr>
        <xdr:cNvSpPr>
          <a:spLocks noChangeShapeType="1"/>
        </xdr:cNvSpPr>
      </xdr:nvSpPr>
      <xdr:spPr bwMode="auto">
        <a:xfrm flipV="1">
          <a:off x="23500556" y="785812"/>
          <a:ext cx="6979444" cy="798909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39</xdr:row>
      <xdr:rowOff>35718</xdr:rowOff>
    </xdr:from>
    <xdr:to>
      <xdr:col>69</xdr:col>
      <xdr:colOff>11906</xdr:colOff>
      <xdr:row>43</xdr:row>
      <xdr:rowOff>2381</xdr:rowOff>
    </xdr:to>
    <xdr:sp macro="" textlink="">
      <xdr:nvSpPr>
        <xdr:cNvPr id="7" name="Line 2">
          <a:extLst>
            <a:ext uri="{FF2B5EF4-FFF2-40B4-BE49-F238E27FC236}">
              <a16:creationId xmlns:a16="http://schemas.microsoft.com/office/drawing/2014/main" id="{10BA10E1-A123-45EB-8392-0B5CE6250233}"/>
            </a:ext>
          </a:extLst>
        </xdr:cNvPr>
        <xdr:cNvSpPr>
          <a:spLocks noChangeShapeType="1"/>
        </xdr:cNvSpPr>
      </xdr:nvSpPr>
      <xdr:spPr bwMode="auto">
        <a:xfrm flipV="1">
          <a:off x="31870650" y="7436643"/>
          <a:ext cx="2393156" cy="69056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3704</xdr:colOff>
      <xdr:row>44</xdr:row>
      <xdr:rowOff>238124</xdr:rowOff>
    </xdr:from>
    <xdr:to>
      <xdr:col>77</xdr:col>
      <xdr:colOff>11906</xdr:colOff>
      <xdr:row>51</xdr:row>
      <xdr:rowOff>2644</xdr:rowOff>
    </xdr:to>
    <xdr:sp macro="" textlink="">
      <xdr:nvSpPr>
        <xdr:cNvPr id="8" name="Line 4">
          <a:extLst>
            <a:ext uri="{FF2B5EF4-FFF2-40B4-BE49-F238E27FC236}">
              <a16:creationId xmlns:a16="http://schemas.microsoft.com/office/drawing/2014/main" id="{F7A7CBD8-32DF-43FA-A4A5-87B2B6F9654F}"/>
            </a:ext>
          </a:extLst>
        </xdr:cNvPr>
        <xdr:cNvSpPr>
          <a:spLocks noChangeShapeType="1"/>
        </xdr:cNvSpPr>
      </xdr:nvSpPr>
      <xdr:spPr bwMode="auto">
        <a:xfrm flipV="1">
          <a:off x="36103454" y="8543924"/>
          <a:ext cx="1694127" cy="115517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371475</xdr:colOff>
      <xdr:row>24</xdr:row>
      <xdr:rowOff>0</xdr:rowOff>
    </xdr:from>
    <xdr:to>
      <xdr:col>79</xdr:col>
      <xdr:colOff>0</xdr:colOff>
      <xdr:row>24</xdr:row>
      <xdr:rowOff>0</xdr:rowOff>
    </xdr:to>
    <xdr:sp macro="" textlink="">
      <xdr:nvSpPr>
        <xdr:cNvPr id="9" name="Text Box 3">
          <a:extLst>
            <a:ext uri="{FF2B5EF4-FFF2-40B4-BE49-F238E27FC236}">
              <a16:creationId xmlns:a16="http://schemas.microsoft.com/office/drawing/2014/main" id="{867AF3D2-7C2B-4E16-B086-FCC3CB9B55EB}"/>
            </a:ext>
          </a:extLst>
        </xdr:cNvPr>
        <xdr:cNvSpPr txBox="1">
          <a:spLocks noChangeArrowheads="1"/>
        </xdr:cNvSpPr>
      </xdr:nvSpPr>
      <xdr:spPr bwMode="auto">
        <a:xfrm>
          <a:off x="38157150" y="4600575"/>
          <a:ext cx="809625" cy="0"/>
        </a:xfrm>
        <a:prstGeom prst="rect">
          <a:avLst/>
        </a:prstGeom>
        <a:solidFill>
          <a:srgbClr val="FFFFFF">
            <a:alpha val="50000"/>
          </a:srgbClr>
        </a:solidFill>
        <a:ln w="0">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明朝"/>
              <a:ea typeface="ＭＳ Ｐ明朝"/>
            </a:rPr>
            <a:t>※</a:t>
          </a:r>
          <a:r>
            <a:rPr lang="ja-JP" altLang="en-US" sz="600" b="0" i="0" u="none" strike="noStrike" baseline="0">
              <a:solidFill>
                <a:srgbClr val="000000"/>
              </a:solidFill>
              <a:latin typeface="ＭＳ Ｐ明朝"/>
              <a:ea typeface="ＭＳ Ｐ明朝"/>
            </a:rPr>
            <a:t>［主任技術者、専門技術者の記入要領］</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１　主任技術者の配属状況について［専任・非専</a:t>
          </a:r>
        </a:p>
        <a:p>
          <a:pPr algn="l" rtl="0">
            <a:defRPr sz="1000"/>
          </a:pPr>
          <a:r>
            <a:rPr lang="ja-JP" altLang="en-US" sz="600" b="0" i="0" u="none" strike="noStrike" baseline="0">
              <a:solidFill>
                <a:srgbClr val="000000"/>
              </a:solidFill>
              <a:latin typeface="ＭＳ Ｐ明朝"/>
              <a:ea typeface="ＭＳ Ｐ明朝"/>
            </a:rPr>
            <a:t>　　任］のいずれかに○印を付すこと。</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２　専門技術者には、土木・建築一式工事を施工する</a:t>
          </a:r>
        </a:p>
        <a:p>
          <a:pPr algn="l" rtl="0">
            <a:defRPr sz="1000"/>
          </a:pPr>
          <a:r>
            <a:rPr lang="ja-JP" altLang="en-US" sz="600" b="0" i="0" u="none" strike="noStrike" baseline="0">
              <a:solidFill>
                <a:srgbClr val="000000"/>
              </a:solidFill>
              <a:latin typeface="ＭＳ Ｐ明朝"/>
              <a:ea typeface="ＭＳ Ｐ明朝"/>
            </a:rPr>
            <a:t>　　場合等でその工事に含まれる専門工事を施工するた</a:t>
          </a:r>
        </a:p>
        <a:p>
          <a:pPr algn="l" rtl="0">
            <a:defRPr sz="1000"/>
          </a:pPr>
          <a:r>
            <a:rPr lang="ja-JP" altLang="en-US" sz="600" b="0" i="0" u="none" strike="noStrike" baseline="0">
              <a:solidFill>
                <a:srgbClr val="000000"/>
              </a:solidFill>
              <a:latin typeface="ＭＳ Ｐ明朝"/>
              <a:ea typeface="ＭＳ Ｐ明朝"/>
            </a:rPr>
            <a:t>　　めに必要な主任技術者を記載する。（一式工事の主</a:t>
          </a:r>
        </a:p>
        <a:p>
          <a:pPr algn="l" rtl="0">
            <a:defRPr sz="1000"/>
          </a:pPr>
          <a:r>
            <a:rPr lang="ja-JP" altLang="en-US" sz="600" b="0" i="0" u="none" strike="noStrike" baseline="0">
              <a:solidFill>
                <a:srgbClr val="000000"/>
              </a:solidFill>
              <a:latin typeface="ＭＳ Ｐ明朝"/>
              <a:ea typeface="ＭＳ Ｐ明朝"/>
            </a:rPr>
            <a:t>　　任技術者が専門工事の主任技術者としての資格を有</a:t>
          </a:r>
        </a:p>
        <a:p>
          <a:pPr algn="l" rtl="0">
            <a:defRPr sz="1000"/>
          </a:pPr>
          <a:r>
            <a:rPr lang="ja-JP" altLang="en-US" sz="600" b="0" i="0" u="none" strike="noStrike" baseline="0">
              <a:solidFill>
                <a:srgbClr val="000000"/>
              </a:solidFill>
              <a:latin typeface="ＭＳ Ｐ明朝"/>
              <a:ea typeface="ＭＳ Ｐ明朝"/>
            </a:rPr>
            <a:t>　　する場合は専門技術者を兼ねることができる。）</a:t>
          </a:r>
        </a:p>
        <a:p>
          <a:pPr algn="l" rtl="0">
            <a:defRPr sz="1000"/>
          </a:pPr>
          <a:r>
            <a:rPr lang="ja-JP" altLang="en-US" sz="600" b="0" i="0" u="none" strike="noStrike" baseline="0">
              <a:solidFill>
                <a:srgbClr val="000000"/>
              </a:solidFill>
              <a:latin typeface="ＭＳ Ｐ明朝"/>
              <a:ea typeface="ＭＳ Ｐ明朝"/>
            </a:rPr>
            <a:t>　　複数の専門工事を施工するために複数の専門技術</a:t>
          </a:r>
        </a:p>
        <a:p>
          <a:pPr algn="l" rtl="0">
            <a:defRPr sz="1000"/>
          </a:pPr>
          <a:r>
            <a:rPr lang="ja-JP" altLang="en-US" sz="600" b="0" i="0" u="none" strike="noStrike" baseline="0">
              <a:solidFill>
                <a:srgbClr val="000000"/>
              </a:solidFill>
              <a:latin typeface="ＭＳ Ｐ明朝"/>
              <a:ea typeface="ＭＳ Ｐ明朝"/>
            </a:rPr>
            <a:t>　　者を要する場合は適宣欄をもうけて全員を記載する。</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明朝"/>
              <a:ea typeface="ＭＳ Ｐ明朝"/>
            </a:rPr>
            <a:t>３　主任技術者の資格内容（概要するものを選んで記</a:t>
          </a:r>
        </a:p>
        <a:p>
          <a:pPr algn="l" rtl="0">
            <a:defRPr sz="1000"/>
          </a:pPr>
          <a:r>
            <a:rPr lang="ja-JP" altLang="en-US" sz="600" b="0" i="0" u="none" strike="noStrike" baseline="0">
              <a:solidFill>
                <a:srgbClr val="000000"/>
              </a:solidFill>
              <a:latin typeface="ＭＳ Ｐ明朝"/>
              <a:ea typeface="ＭＳ Ｐ明朝"/>
            </a:rPr>
            <a:t>　　入する）</a:t>
          </a:r>
        </a:p>
        <a:p>
          <a:pPr algn="l" rtl="0">
            <a:defRPr sz="1000"/>
          </a:pPr>
          <a:r>
            <a:rPr lang="ja-JP" altLang="en-US" sz="600" b="0" i="0" u="none" strike="noStrike" baseline="0">
              <a:solidFill>
                <a:srgbClr val="000000"/>
              </a:solidFill>
              <a:latin typeface="ＭＳ Ｐ明朝"/>
              <a:ea typeface="ＭＳ Ｐ明朝"/>
            </a:rPr>
            <a:t>　①経験年数による場合</a:t>
          </a:r>
        </a:p>
        <a:p>
          <a:pPr algn="l" rtl="0">
            <a:defRPr sz="1000"/>
          </a:pPr>
          <a:r>
            <a:rPr lang="ja-JP" altLang="en-US" sz="600" b="0" i="0" u="none" strike="noStrike" baseline="0">
              <a:solidFill>
                <a:srgbClr val="000000"/>
              </a:solidFill>
              <a:latin typeface="ＭＳ Ｐ明朝"/>
              <a:ea typeface="ＭＳ Ｐ明朝"/>
            </a:rPr>
            <a:t>　　１）大学卒［指定学科］　３年以上の実務経験</a:t>
          </a:r>
        </a:p>
        <a:p>
          <a:pPr algn="l" rtl="0">
            <a:defRPr sz="1000"/>
          </a:pPr>
          <a:r>
            <a:rPr lang="ja-JP" altLang="en-US" sz="600" b="0" i="0" u="none" strike="noStrike" baseline="0">
              <a:solidFill>
                <a:srgbClr val="000000"/>
              </a:solidFill>
              <a:latin typeface="ＭＳ Ｐ明朝"/>
              <a:ea typeface="ＭＳ Ｐ明朝"/>
            </a:rPr>
            <a:t>　　２）高校卒［指定学科］　５年以上の実務経験</a:t>
          </a:r>
        </a:p>
        <a:p>
          <a:pPr algn="l" rtl="0">
            <a:defRPr sz="1000"/>
          </a:pPr>
          <a:r>
            <a:rPr lang="ja-JP" altLang="en-US" sz="600" b="0" i="0" u="none" strike="noStrike" baseline="0">
              <a:solidFill>
                <a:srgbClr val="000000"/>
              </a:solidFill>
              <a:latin typeface="ＭＳ Ｐ明朝"/>
              <a:ea typeface="ＭＳ Ｐ明朝"/>
            </a:rPr>
            <a:t>　　３）その他　　　　　　　　　</a:t>
          </a:r>
          <a:r>
            <a:rPr lang="en-US" altLang="ja-JP" sz="600" b="0" i="0" u="none" strike="noStrike" baseline="0">
              <a:solidFill>
                <a:srgbClr val="000000"/>
              </a:solidFill>
              <a:latin typeface="ＭＳ Ｐ明朝"/>
              <a:ea typeface="ＭＳ Ｐ明朝"/>
            </a:rPr>
            <a:t>10</a:t>
          </a:r>
          <a:r>
            <a:rPr lang="ja-JP" altLang="en-US" sz="600" b="0" i="0" u="none" strike="noStrike" baseline="0">
              <a:solidFill>
                <a:srgbClr val="000000"/>
              </a:solidFill>
              <a:latin typeface="ＭＳ Ｐ明朝"/>
              <a:ea typeface="ＭＳ Ｐ明朝"/>
            </a:rPr>
            <a:t>年以上の実務経験</a:t>
          </a:r>
        </a:p>
        <a:p>
          <a:pPr algn="l" rtl="0">
            <a:defRPr sz="1000"/>
          </a:pPr>
          <a:r>
            <a:rPr lang="ja-JP" altLang="en-US" sz="600" b="0" i="0" u="none" strike="noStrike" baseline="0">
              <a:solidFill>
                <a:srgbClr val="000000"/>
              </a:solidFill>
              <a:latin typeface="ＭＳ Ｐ明朝"/>
              <a:ea typeface="ＭＳ Ｐ明朝"/>
            </a:rPr>
            <a:t>　②資格等による場合</a:t>
          </a:r>
        </a:p>
        <a:p>
          <a:pPr algn="l" rtl="0">
            <a:defRPr sz="1000"/>
          </a:pPr>
          <a:r>
            <a:rPr lang="ja-JP" altLang="en-US" sz="600" b="0" i="0" u="none" strike="noStrike" baseline="0">
              <a:solidFill>
                <a:srgbClr val="000000"/>
              </a:solidFill>
              <a:latin typeface="ＭＳ Ｐ明朝"/>
              <a:ea typeface="ＭＳ Ｐ明朝"/>
            </a:rPr>
            <a:t>　　１）建築業法「技術検定」</a:t>
          </a:r>
        </a:p>
        <a:p>
          <a:pPr algn="l" rtl="0">
            <a:defRPr sz="1000"/>
          </a:pPr>
          <a:r>
            <a:rPr lang="ja-JP" altLang="en-US" sz="600" b="0" i="0" u="none" strike="noStrike" baseline="0">
              <a:solidFill>
                <a:srgbClr val="000000"/>
              </a:solidFill>
              <a:latin typeface="ＭＳ Ｐ明朝"/>
              <a:ea typeface="ＭＳ Ｐ明朝"/>
            </a:rPr>
            <a:t>　　２）建築士法「建築士試験」</a:t>
          </a:r>
        </a:p>
        <a:p>
          <a:pPr algn="l" rtl="0">
            <a:defRPr sz="1000"/>
          </a:pPr>
          <a:r>
            <a:rPr lang="ja-JP" altLang="en-US" sz="600" b="0" i="0" u="none" strike="noStrike" baseline="0">
              <a:solidFill>
                <a:srgbClr val="000000"/>
              </a:solidFill>
              <a:latin typeface="ＭＳ Ｐ明朝"/>
              <a:ea typeface="ＭＳ Ｐ明朝"/>
            </a:rPr>
            <a:t>　　３）技術士法「技術士試験」</a:t>
          </a:r>
        </a:p>
        <a:p>
          <a:pPr algn="l" rtl="0">
            <a:defRPr sz="1000"/>
          </a:pPr>
          <a:r>
            <a:rPr lang="ja-JP" altLang="en-US" sz="600" b="0" i="0" u="none" strike="noStrike" baseline="0">
              <a:solidFill>
                <a:srgbClr val="000000"/>
              </a:solidFill>
              <a:latin typeface="ＭＳ Ｐ明朝"/>
              <a:ea typeface="ＭＳ Ｐ明朝"/>
            </a:rPr>
            <a:t>　　４）電気工事士法「電気工事士試験」</a:t>
          </a:r>
        </a:p>
      </xdr:txBody>
    </xdr:sp>
    <xdr:clientData/>
  </xdr:twoCellAnchor>
  <xdr:twoCellAnchor>
    <xdr:from>
      <xdr:col>78</xdr:col>
      <xdr:colOff>41274</xdr:colOff>
      <xdr:row>5</xdr:row>
      <xdr:rowOff>10583</xdr:rowOff>
    </xdr:from>
    <xdr:to>
      <xdr:col>91</xdr:col>
      <xdr:colOff>10582</xdr:colOff>
      <xdr:row>45</xdr:row>
      <xdr:rowOff>231508</xdr:rowOff>
    </xdr:to>
    <xdr:sp macro="" textlink="">
      <xdr:nvSpPr>
        <xdr:cNvPr id="10" name="Line 4">
          <a:extLst>
            <a:ext uri="{FF2B5EF4-FFF2-40B4-BE49-F238E27FC236}">
              <a16:creationId xmlns:a16="http://schemas.microsoft.com/office/drawing/2014/main" id="{CBB53AE8-39F3-4AD7-84F4-F6B8C4814DE8}"/>
            </a:ext>
          </a:extLst>
        </xdr:cNvPr>
        <xdr:cNvSpPr>
          <a:spLocks noChangeShapeType="1"/>
        </xdr:cNvSpPr>
      </xdr:nvSpPr>
      <xdr:spPr bwMode="auto">
        <a:xfrm flipV="1">
          <a:off x="38871524" y="1058333"/>
          <a:ext cx="6943725" cy="798909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31751</xdr:colOff>
      <xdr:row>39</xdr:row>
      <xdr:rowOff>0</xdr:rowOff>
    </xdr:from>
    <xdr:to>
      <xdr:col>9</xdr:col>
      <xdr:colOff>1</xdr:colOff>
      <xdr:row>42</xdr:row>
      <xdr:rowOff>167746</xdr:rowOff>
    </xdr:to>
    <xdr:sp macro="" textlink="">
      <xdr:nvSpPr>
        <xdr:cNvPr id="14" name="Line 2">
          <a:extLst>
            <a:ext uri="{FF2B5EF4-FFF2-40B4-BE49-F238E27FC236}">
              <a16:creationId xmlns:a16="http://schemas.microsoft.com/office/drawing/2014/main" id="{36F1BEC3-6CDA-4A2E-B94E-1BE1A35E3639}"/>
            </a:ext>
          </a:extLst>
        </xdr:cNvPr>
        <xdr:cNvSpPr>
          <a:spLocks noChangeShapeType="1"/>
        </xdr:cNvSpPr>
      </xdr:nvSpPr>
      <xdr:spPr bwMode="auto">
        <a:xfrm flipV="1">
          <a:off x="1403351" y="7400925"/>
          <a:ext cx="2349500" cy="71067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35</xdr:row>
      <xdr:rowOff>190500</xdr:rowOff>
    </xdr:from>
    <xdr:to>
      <xdr:col>31</xdr:col>
      <xdr:colOff>21167</xdr:colOff>
      <xdr:row>42</xdr:row>
      <xdr:rowOff>0</xdr:rowOff>
    </xdr:to>
    <xdr:sp macro="" textlink="">
      <xdr:nvSpPr>
        <xdr:cNvPr id="15" name="Line 4">
          <a:extLst>
            <a:ext uri="{FF2B5EF4-FFF2-40B4-BE49-F238E27FC236}">
              <a16:creationId xmlns:a16="http://schemas.microsoft.com/office/drawing/2014/main" id="{29F5EFB6-F2B8-4864-9864-C45CD2FF2C61}"/>
            </a:ext>
          </a:extLst>
        </xdr:cNvPr>
        <xdr:cNvSpPr>
          <a:spLocks noChangeShapeType="1"/>
        </xdr:cNvSpPr>
      </xdr:nvSpPr>
      <xdr:spPr bwMode="auto">
        <a:xfrm flipV="1">
          <a:off x="13411200" y="6838950"/>
          <a:ext cx="1907117" cy="11049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1015999</xdr:colOff>
      <xdr:row>5</xdr:row>
      <xdr:rowOff>10584</xdr:rowOff>
    </xdr:from>
    <xdr:to>
      <xdr:col>30</xdr:col>
      <xdr:colOff>1206499</xdr:colOff>
      <xdr:row>45</xdr:row>
      <xdr:rowOff>232833</xdr:rowOff>
    </xdr:to>
    <xdr:cxnSp macro="">
      <xdr:nvCxnSpPr>
        <xdr:cNvPr id="16" name="直線コネクタ 15">
          <a:extLst>
            <a:ext uri="{FF2B5EF4-FFF2-40B4-BE49-F238E27FC236}">
              <a16:creationId xmlns:a16="http://schemas.microsoft.com/office/drawing/2014/main" id="{52574F04-7235-4CA2-88B6-5AF416F3E768}"/>
            </a:ext>
          </a:extLst>
        </xdr:cNvPr>
        <xdr:cNvCxnSpPr/>
      </xdr:nvCxnSpPr>
      <xdr:spPr>
        <a:xfrm flipH="1">
          <a:off x="8302624" y="801159"/>
          <a:ext cx="6962775" cy="7985124"/>
        </a:xfrm>
        <a:prstGeom prst="line">
          <a:avLst/>
        </a:prstGeom>
        <a:ln>
          <a:no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846666</xdr:colOff>
      <xdr:row>44</xdr:row>
      <xdr:rowOff>211666</xdr:rowOff>
    </xdr:from>
    <xdr:to>
      <xdr:col>17</xdr:col>
      <xdr:colOff>2116</xdr:colOff>
      <xdr:row>50</xdr:row>
      <xdr:rowOff>169332</xdr:rowOff>
    </xdr:to>
    <xdr:sp macro="" textlink="">
      <xdr:nvSpPr>
        <xdr:cNvPr id="2" name="Line 4">
          <a:extLst>
            <a:ext uri="{FF2B5EF4-FFF2-40B4-BE49-F238E27FC236}">
              <a16:creationId xmlns:a16="http://schemas.microsoft.com/office/drawing/2014/main" id="{AD227C75-835C-426D-BDB5-C6E80028C455}"/>
            </a:ext>
          </a:extLst>
        </xdr:cNvPr>
        <xdr:cNvSpPr>
          <a:spLocks noChangeShapeType="1"/>
        </xdr:cNvSpPr>
      </xdr:nvSpPr>
      <xdr:spPr bwMode="auto">
        <a:xfrm flipV="1">
          <a:off x="5599641" y="8822266"/>
          <a:ext cx="1689100" cy="117686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166687</xdr:colOff>
      <xdr:row>39</xdr:row>
      <xdr:rowOff>35718</xdr:rowOff>
    </xdr:from>
    <xdr:to>
      <xdr:col>38</xdr:col>
      <xdr:colOff>714374</xdr:colOff>
      <xdr:row>43</xdr:row>
      <xdr:rowOff>2381</xdr:rowOff>
    </xdr:to>
    <xdr:sp macro="" textlink="">
      <xdr:nvSpPr>
        <xdr:cNvPr id="3" name="Line 2">
          <a:extLst>
            <a:ext uri="{FF2B5EF4-FFF2-40B4-BE49-F238E27FC236}">
              <a16:creationId xmlns:a16="http://schemas.microsoft.com/office/drawing/2014/main" id="{CD7A4D8F-0BCD-4484-B155-B05BA75A42D3}"/>
            </a:ext>
          </a:extLst>
        </xdr:cNvPr>
        <xdr:cNvSpPr>
          <a:spLocks noChangeShapeType="1"/>
        </xdr:cNvSpPr>
      </xdr:nvSpPr>
      <xdr:spPr bwMode="auto">
        <a:xfrm flipV="1">
          <a:off x="16625887" y="7741443"/>
          <a:ext cx="2357437" cy="69056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846666</xdr:colOff>
      <xdr:row>44</xdr:row>
      <xdr:rowOff>211666</xdr:rowOff>
    </xdr:from>
    <xdr:to>
      <xdr:col>47</xdr:col>
      <xdr:colOff>2116</xdr:colOff>
      <xdr:row>50</xdr:row>
      <xdr:rowOff>169332</xdr:rowOff>
    </xdr:to>
    <xdr:sp macro="" textlink="">
      <xdr:nvSpPr>
        <xdr:cNvPr id="4" name="Line 4">
          <a:extLst>
            <a:ext uri="{FF2B5EF4-FFF2-40B4-BE49-F238E27FC236}">
              <a16:creationId xmlns:a16="http://schemas.microsoft.com/office/drawing/2014/main" id="{5E366F60-EF2A-447E-AEEE-32C99ADF135B}"/>
            </a:ext>
          </a:extLst>
        </xdr:cNvPr>
        <xdr:cNvSpPr>
          <a:spLocks noChangeShapeType="1"/>
        </xdr:cNvSpPr>
      </xdr:nvSpPr>
      <xdr:spPr bwMode="auto">
        <a:xfrm flipV="1">
          <a:off x="20849166" y="8822266"/>
          <a:ext cx="1689100" cy="117686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371475</xdr:colOff>
      <xdr:row>24</xdr:row>
      <xdr:rowOff>0</xdr:rowOff>
    </xdr:from>
    <xdr:to>
      <xdr:col>49</xdr:col>
      <xdr:colOff>0</xdr:colOff>
      <xdr:row>24</xdr:row>
      <xdr:rowOff>0</xdr:rowOff>
    </xdr:to>
    <xdr:sp macro="" textlink="">
      <xdr:nvSpPr>
        <xdr:cNvPr id="5" name="Text Box 3">
          <a:extLst>
            <a:ext uri="{FF2B5EF4-FFF2-40B4-BE49-F238E27FC236}">
              <a16:creationId xmlns:a16="http://schemas.microsoft.com/office/drawing/2014/main" id="{B06900A2-9D3E-41F6-816F-10AFADAE55A7}"/>
            </a:ext>
          </a:extLst>
        </xdr:cNvPr>
        <xdr:cNvSpPr txBox="1">
          <a:spLocks noChangeArrowheads="1"/>
        </xdr:cNvSpPr>
      </xdr:nvSpPr>
      <xdr:spPr bwMode="auto">
        <a:xfrm>
          <a:off x="22907625" y="4905375"/>
          <a:ext cx="809625" cy="0"/>
        </a:xfrm>
        <a:prstGeom prst="rect">
          <a:avLst/>
        </a:prstGeom>
        <a:solidFill>
          <a:srgbClr val="FFFFFF">
            <a:alpha val="50000"/>
          </a:srgbClr>
        </a:solidFill>
        <a:ln w="0">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明朝"/>
              <a:ea typeface="ＭＳ Ｐ明朝"/>
            </a:rPr>
            <a:t>※</a:t>
          </a:r>
          <a:r>
            <a:rPr lang="ja-JP" altLang="en-US" sz="600" b="0" i="0" u="none" strike="noStrike" baseline="0">
              <a:solidFill>
                <a:srgbClr val="000000"/>
              </a:solidFill>
              <a:latin typeface="ＭＳ Ｐ明朝"/>
              <a:ea typeface="ＭＳ Ｐ明朝"/>
            </a:rPr>
            <a:t>［主任技術者、専門技術者の記入要領］</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１　主任技術者の配属状況について［専任・非専</a:t>
          </a:r>
        </a:p>
        <a:p>
          <a:pPr algn="l" rtl="0">
            <a:defRPr sz="1000"/>
          </a:pPr>
          <a:r>
            <a:rPr lang="ja-JP" altLang="en-US" sz="600" b="0" i="0" u="none" strike="noStrike" baseline="0">
              <a:solidFill>
                <a:srgbClr val="000000"/>
              </a:solidFill>
              <a:latin typeface="ＭＳ Ｐ明朝"/>
              <a:ea typeface="ＭＳ Ｐ明朝"/>
            </a:rPr>
            <a:t>　　任］のいずれかに○印を付すこと。</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２　専門技術者には、土木・建築一式工事を施工する</a:t>
          </a:r>
        </a:p>
        <a:p>
          <a:pPr algn="l" rtl="0">
            <a:defRPr sz="1000"/>
          </a:pPr>
          <a:r>
            <a:rPr lang="ja-JP" altLang="en-US" sz="600" b="0" i="0" u="none" strike="noStrike" baseline="0">
              <a:solidFill>
                <a:srgbClr val="000000"/>
              </a:solidFill>
              <a:latin typeface="ＭＳ Ｐ明朝"/>
              <a:ea typeface="ＭＳ Ｐ明朝"/>
            </a:rPr>
            <a:t>　　場合等でその工事に含まれる専門工事を施工するた</a:t>
          </a:r>
        </a:p>
        <a:p>
          <a:pPr algn="l" rtl="0">
            <a:defRPr sz="1000"/>
          </a:pPr>
          <a:r>
            <a:rPr lang="ja-JP" altLang="en-US" sz="600" b="0" i="0" u="none" strike="noStrike" baseline="0">
              <a:solidFill>
                <a:srgbClr val="000000"/>
              </a:solidFill>
              <a:latin typeface="ＭＳ Ｐ明朝"/>
              <a:ea typeface="ＭＳ Ｐ明朝"/>
            </a:rPr>
            <a:t>　　めに必要な主任技術者を記載する。（一式工事の主</a:t>
          </a:r>
        </a:p>
        <a:p>
          <a:pPr algn="l" rtl="0">
            <a:defRPr sz="1000"/>
          </a:pPr>
          <a:r>
            <a:rPr lang="ja-JP" altLang="en-US" sz="600" b="0" i="0" u="none" strike="noStrike" baseline="0">
              <a:solidFill>
                <a:srgbClr val="000000"/>
              </a:solidFill>
              <a:latin typeface="ＭＳ Ｐ明朝"/>
              <a:ea typeface="ＭＳ Ｐ明朝"/>
            </a:rPr>
            <a:t>　　任技術者が専門工事の主任技術者としての資格を有</a:t>
          </a:r>
        </a:p>
        <a:p>
          <a:pPr algn="l" rtl="0">
            <a:defRPr sz="1000"/>
          </a:pPr>
          <a:r>
            <a:rPr lang="ja-JP" altLang="en-US" sz="600" b="0" i="0" u="none" strike="noStrike" baseline="0">
              <a:solidFill>
                <a:srgbClr val="000000"/>
              </a:solidFill>
              <a:latin typeface="ＭＳ Ｐ明朝"/>
              <a:ea typeface="ＭＳ Ｐ明朝"/>
            </a:rPr>
            <a:t>　　する場合は専門技術者を兼ねることができる。）</a:t>
          </a:r>
        </a:p>
        <a:p>
          <a:pPr algn="l" rtl="0">
            <a:defRPr sz="1000"/>
          </a:pPr>
          <a:r>
            <a:rPr lang="ja-JP" altLang="en-US" sz="600" b="0" i="0" u="none" strike="noStrike" baseline="0">
              <a:solidFill>
                <a:srgbClr val="000000"/>
              </a:solidFill>
              <a:latin typeface="ＭＳ Ｐ明朝"/>
              <a:ea typeface="ＭＳ Ｐ明朝"/>
            </a:rPr>
            <a:t>　　複数の専門工事を施工するために複数の専門技術</a:t>
          </a:r>
        </a:p>
        <a:p>
          <a:pPr algn="l" rtl="0">
            <a:defRPr sz="1000"/>
          </a:pPr>
          <a:r>
            <a:rPr lang="ja-JP" altLang="en-US" sz="600" b="0" i="0" u="none" strike="noStrike" baseline="0">
              <a:solidFill>
                <a:srgbClr val="000000"/>
              </a:solidFill>
              <a:latin typeface="ＭＳ Ｐ明朝"/>
              <a:ea typeface="ＭＳ Ｐ明朝"/>
            </a:rPr>
            <a:t>　　者を要する場合は適宣欄をもうけて全員を記載する。</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明朝"/>
              <a:ea typeface="ＭＳ Ｐ明朝"/>
            </a:rPr>
            <a:t>３　主任技術者の資格内容（概要するものを選んで記</a:t>
          </a:r>
        </a:p>
        <a:p>
          <a:pPr algn="l" rtl="0">
            <a:defRPr sz="1000"/>
          </a:pPr>
          <a:r>
            <a:rPr lang="ja-JP" altLang="en-US" sz="600" b="0" i="0" u="none" strike="noStrike" baseline="0">
              <a:solidFill>
                <a:srgbClr val="000000"/>
              </a:solidFill>
              <a:latin typeface="ＭＳ Ｐ明朝"/>
              <a:ea typeface="ＭＳ Ｐ明朝"/>
            </a:rPr>
            <a:t>　　入する）</a:t>
          </a:r>
        </a:p>
        <a:p>
          <a:pPr algn="l" rtl="0">
            <a:defRPr sz="1000"/>
          </a:pPr>
          <a:r>
            <a:rPr lang="ja-JP" altLang="en-US" sz="600" b="0" i="0" u="none" strike="noStrike" baseline="0">
              <a:solidFill>
                <a:srgbClr val="000000"/>
              </a:solidFill>
              <a:latin typeface="ＭＳ Ｐ明朝"/>
              <a:ea typeface="ＭＳ Ｐ明朝"/>
            </a:rPr>
            <a:t>　①経験年数による場合</a:t>
          </a:r>
        </a:p>
        <a:p>
          <a:pPr algn="l" rtl="0">
            <a:defRPr sz="1000"/>
          </a:pPr>
          <a:r>
            <a:rPr lang="ja-JP" altLang="en-US" sz="600" b="0" i="0" u="none" strike="noStrike" baseline="0">
              <a:solidFill>
                <a:srgbClr val="000000"/>
              </a:solidFill>
              <a:latin typeface="ＭＳ Ｐ明朝"/>
              <a:ea typeface="ＭＳ Ｐ明朝"/>
            </a:rPr>
            <a:t>　　１）大学卒［指定学科］　３年以上の実務経験</a:t>
          </a:r>
        </a:p>
        <a:p>
          <a:pPr algn="l" rtl="0">
            <a:defRPr sz="1000"/>
          </a:pPr>
          <a:r>
            <a:rPr lang="ja-JP" altLang="en-US" sz="600" b="0" i="0" u="none" strike="noStrike" baseline="0">
              <a:solidFill>
                <a:srgbClr val="000000"/>
              </a:solidFill>
              <a:latin typeface="ＭＳ Ｐ明朝"/>
              <a:ea typeface="ＭＳ Ｐ明朝"/>
            </a:rPr>
            <a:t>　　２）高校卒［指定学科］　５年以上の実務経験</a:t>
          </a:r>
        </a:p>
        <a:p>
          <a:pPr algn="l" rtl="0">
            <a:defRPr sz="1000"/>
          </a:pPr>
          <a:r>
            <a:rPr lang="ja-JP" altLang="en-US" sz="600" b="0" i="0" u="none" strike="noStrike" baseline="0">
              <a:solidFill>
                <a:srgbClr val="000000"/>
              </a:solidFill>
              <a:latin typeface="ＭＳ Ｐ明朝"/>
              <a:ea typeface="ＭＳ Ｐ明朝"/>
            </a:rPr>
            <a:t>　　３）その他　　　　　　　　　</a:t>
          </a:r>
          <a:r>
            <a:rPr lang="en-US" altLang="ja-JP" sz="600" b="0" i="0" u="none" strike="noStrike" baseline="0">
              <a:solidFill>
                <a:srgbClr val="000000"/>
              </a:solidFill>
              <a:latin typeface="ＭＳ Ｐ明朝"/>
              <a:ea typeface="ＭＳ Ｐ明朝"/>
            </a:rPr>
            <a:t>10</a:t>
          </a:r>
          <a:r>
            <a:rPr lang="ja-JP" altLang="en-US" sz="600" b="0" i="0" u="none" strike="noStrike" baseline="0">
              <a:solidFill>
                <a:srgbClr val="000000"/>
              </a:solidFill>
              <a:latin typeface="ＭＳ Ｐ明朝"/>
              <a:ea typeface="ＭＳ Ｐ明朝"/>
            </a:rPr>
            <a:t>年以上の実務経験</a:t>
          </a:r>
        </a:p>
        <a:p>
          <a:pPr algn="l" rtl="0">
            <a:defRPr sz="1000"/>
          </a:pPr>
          <a:r>
            <a:rPr lang="ja-JP" altLang="en-US" sz="600" b="0" i="0" u="none" strike="noStrike" baseline="0">
              <a:solidFill>
                <a:srgbClr val="000000"/>
              </a:solidFill>
              <a:latin typeface="ＭＳ Ｐ明朝"/>
              <a:ea typeface="ＭＳ Ｐ明朝"/>
            </a:rPr>
            <a:t>　②資格等による場合</a:t>
          </a:r>
        </a:p>
        <a:p>
          <a:pPr algn="l" rtl="0">
            <a:defRPr sz="1000"/>
          </a:pPr>
          <a:r>
            <a:rPr lang="ja-JP" altLang="en-US" sz="600" b="0" i="0" u="none" strike="noStrike" baseline="0">
              <a:solidFill>
                <a:srgbClr val="000000"/>
              </a:solidFill>
              <a:latin typeface="ＭＳ Ｐ明朝"/>
              <a:ea typeface="ＭＳ Ｐ明朝"/>
            </a:rPr>
            <a:t>　　１）建築業法「技術検定」</a:t>
          </a:r>
        </a:p>
        <a:p>
          <a:pPr algn="l" rtl="0">
            <a:defRPr sz="1000"/>
          </a:pPr>
          <a:r>
            <a:rPr lang="ja-JP" altLang="en-US" sz="600" b="0" i="0" u="none" strike="noStrike" baseline="0">
              <a:solidFill>
                <a:srgbClr val="000000"/>
              </a:solidFill>
              <a:latin typeface="ＭＳ Ｐ明朝"/>
              <a:ea typeface="ＭＳ Ｐ明朝"/>
            </a:rPr>
            <a:t>　　２）建築士法「建築士試験」</a:t>
          </a:r>
        </a:p>
        <a:p>
          <a:pPr algn="l" rtl="0">
            <a:defRPr sz="1000"/>
          </a:pPr>
          <a:r>
            <a:rPr lang="ja-JP" altLang="en-US" sz="600" b="0" i="0" u="none" strike="noStrike" baseline="0">
              <a:solidFill>
                <a:srgbClr val="000000"/>
              </a:solidFill>
              <a:latin typeface="ＭＳ Ｐ明朝"/>
              <a:ea typeface="ＭＳ Ｐ明朝"/>
            </a:rPr>
            <a:t>　　３）技術士法「技術士試験」</a:t>
          </a:r>
        </a:p>
        <a:p>
          <a:pPr algn="l" rtl="0">
            <a:defRPr sz="1000"/>
          </a:pPr>
          <a:r>
            <a:rPr lang="ja-JP" altLang="en-US" sz="600" b="0" i="0" u="none" strike="noStrike" baseline="0">
              <a:solidFill>
                <a:srgbClr val="000000"/>
              </a:solidFill>
              <a:latin typeface="ＭＳ Ｐ明朝"/>
              <a:ea typeface="ＭＳ Ｐ明朝"/>
            </a:rPr>
            <a:t>　　４）電気工事士法「電気工事士試験」</a:t>
          </a:r>
        </a:p>
      </xdr:txBody>
    </xdr:sp>
    <xdr:clientData/>
  </xdr:twoCellAnchor>
  <xdr:twoCellAnchor>
    <xdr:from>
      <xdr:col>47</xdr:col>
      <xdr:colOff>997743</xdr:colOff>
      <xdr:row>5</xdr:row>
      <xdr:rowOff>-1</xdr:rowOff>
    </xdr:from>
    <xdr:to>
      <xdr:col>60</xdr:col>
      <xdr:colOff>1214437</xdr:colOff>
      <xdr:row>46</xdr:row>
      <xdr:rowOff>0</xdr:rowOff>
    </xdr:to>
    <xdr:sp macro="" textlink="">
      <xdr:nvSpPr>
        <xdr:cNvPr id="6" name="Line 4">
          <a:extLst>
            <a:ext uri="{FF2B5EF4-FFF2-40B4-BE49-F238E27FC236}">
              <a16:creationId xmlns:a16="http://schemas.microsoft.com/office/drawing/2014/main" id="{C95E7B67-A9F6-4BDE-8969-5F27C586D5C2}"/>
            </a:ext>
          </a:extLst>
        </xdr:cNvPr>
        <xdr:cNvSpPr>
          <a:spLocks noChangeShapeType="1"/>
        </xdr:cNvSpPr>
      </xdr:nvSpPr>
      <xdr:spPr bwMode="auto">
        <a:xfrm flipV="1">
          <a:off x="23533893" y="1095374"/>
          <a:ext cx="6988969" cy="801052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39</xdr:row>
      <xdr:rowOff>35718</xdr:rowOff>
    </xdr:from>
    <xdr:to>
      <xdr:col>69</xdr:col>
      <xdr:colOff>11906</xdr:colOff>
      <xdr:row>43</xdr:row>
      <xdr:rowOff>2381</xdr:rowOff>
    </xdr:to>
    <xdr:sp macro="" textlink="">
      <xdr:nvSpPr>
        <xdr:cNvPr id="7" name="Line 2">
          <a:extLst>
            <a:ext uri="{FF2B5EF4-FFF2-40B4-BE49-F238E27FC236}">
              <a16:creationId xmlns:a16="http://schemas.microsoft.com/office/drawing/2014/main" id="{90C3B3C6-8E7A-4C62-82A5-7B42BC946340}"/>
            </a:ext>
          </a:extLst>
        </xdr:cNvPr>
        <xdr:cNvSpPr>
          <a:spLocks noChangeShapeType="1"/>
        </xdr:cNvSpPr>
      </xdr:nvSpPr>
      <xdr:spPr bwMode="auto">
        <a:xfrm flipV="1">
          <a:off x="30546675" y="7741443"/>
          <a:ext cx="0" cy="690563"/>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3704</xdr:colOff>
      <xdr:row>44</xdr:row>
      <xdr:rowOff>238124</xdr:rowOff>
    </xdr:from>
    <xdr:to>
      <xdr:col>77</xdr:col>
      <xdr:colOff>11906</xdr:colOff>
      <xdr:row>51</xdr:row>
      <xdr:rowOff>2644</xdr:rowOff>
    </xdr:to>
    <xdr:sp macro="" textlink="">
      <xdr:nvSpPr>
        <xdr:cNvPr id="8" name="Line 4">
          <a:extLst>
            <a:ext uri="{FF2B5EF4-FFF2-40B4-BE49-F238E27FC236}">
              <a16:creationId xmlns:a16="http://schemas.microsoft.com/office/drawing/2014/main" id="{14D88DA5-3681-4D94-BF57-4A2F21ADD2ED}"/>
            </a:ext>
          </a:extLst>
        </xdr:cNvPr>
        <xdr:cNvSpPr>
          <a:spLocks noChangeShapeType="1"/>
        </xdr:cNvSpPr>
      </xdr:nvSpPr>
      <xdr:spPr bwMode="auto">
        <a:xfrm flipV="1">
          <a:off x="30546675" y="8848724"/>
          <a:ext cx="0" cy="115517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371475</xdr:colOff>
      <xdr:row>24</xdr:row>
      <xdr:rowOff>0</xdr:rowOff>
    </xdr:from>
    <xdr:to>
      <xdr:col>79</xdr:col>
      <xdr:colOff>0</xdr:colOff>
      <xdr:row>24</xdr:row>
      <xdr:rowOff>0</xdr:rowOff>
    </xdr:to>
    <xdr:sp macro="" textlink="">
      <xdr:nvSpPr>
        <xdr:cNvPr id="9" name="Text Box 3">
          <a:extLst>
            <a:ext uri="{FF2B5EF4-FFF2-40B4-BE49-F238E27FC236}">
              <a16:creationId xmlns:a16="http://schemas.microsoft.com/office/drawing/2014/main" id="{A89F5822-48D7-4BEB-8555-13AFDFFBBDAC}"/>
            </a:ext>
          </a:extLst>
        </xdr:cNvPr>
        <xdr:cNvSpPr txBox="1">
          <a:spLocks noChangeArrowheads="1"/>
        </xdr:cNvSpPr>
      </xdr:nvSpPr>
      <xdr:spPr bwMode="auto">
        <a:xfrm>
          <a:off x="30546675" y="4905375"/>
          <a:ext cx="0" cy="0"/>
        </a:xfrm>
        <a:prstGeom prst="rect">
          <a:avLst/>
        </a:prstGeom>
        <a:solidFill>
          <a:srgbClr val="FFFFFF">
            <a:alpha val="50000"/>
          </a:srgbClr>
        </a:solidFill>
        <a:ln w="0">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明朝"/>
              <a:ea typeface="ＭＳ Ｐ明朝"/>
            </a:rPr>
            <a:t>※</a:t>
          </a:r>
          <a:r>
            <a:rPr lang="ja-JP" altLang="en-US" sz="600" b="0" i="0" u="none" strike="noStrike" baseline="0">
              <a:solidFill>
                <a:srgbClr val="000000"/>
              </a:solidFill>
              <a:latin typeface="ＭＳ Ｐ明朝"/>
              <a:ea typeface="ＭＳ Ｐ明朝"/>
            </a:rPr>
            <a:t>［主任技術者、専門技術者の記入要領］</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１　主任技術者の配属状況について［専任・非専</a:t>
          </a:r>
        </a:p>
        <a:p>
          <a:pPr algn="l" rtl="0">
            <a:defRPr sz="1000"/>
          </a:pPr>
          <a:r>
            <a:rPr lang="ja-JP" altLang="en-US" sz="600" b="0" i="0" u="none" strike="noStrike" baseline="0">
              <a:solidFill>
                <a:srgbClr val="000000"/>
              </a:solidFill>
              <a:latin typeface="ＭＳ Ｐ明朝"/>
              <a:ea typeface="ＭＳ Ｐ明朝"/>
            </a:rPr>
            <a:t>　　任］のいずれかに○印を付すこと。</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２　専門技術者には、土木・建築一式工事を施工する</a:t>
          </a:r>
        </a:p>
        <a:p>
          <a:pPr algn="l" rtl="0">
            <a:defRPr sz="1000"/>
          </a:pPr>
          <a:r>
            <a:rPr lang="ja-JP" altLang="en-US" sz="600" b="0" i="0" u="none" strike="noStrike" baseline="0">
              <a:solidFill>
                <a:srgbClr val="000000"/>
              </a:solidFill>
              <a:latin typeface="ＭＳ Ｐ明朝"/>
              <a:ea typeface="ＭＳ Ｐ明朝"/>
            </a:rPr>
            <a:t>　　場合等でその工事に含まれる専門工事を施工するた</a:t>
          </a:r>
        </a:p>
        <a:p>
          <a:pPr algn="l" rtl="0">
            <a:defRPr sz="1000"/>
          </a:pPr>
          <a:r>
            <a:rPr lang="ja-JP" altLang="en-US" sz="600" b="0" i="0" u="none" strike="noStrike" baseline="0">
              <a:solidFill>
                <a:srgbClr val="000000"/>
              </a:solidFill>
              <a:latin typeface="ＭＳ Ｐ明朝"/>
              <a:ea typeface="ＭＳ Ｐ明朝"/>
            </a:rPr>
            <a:t>　　めに必要な主任技術者を記載する。（一式工事の主</a:t>
          </a:r>
        </a:p>
        <a:p>
          <a:pPr algn="l" rtl="0">
            <a:defRPr sz="1000"/>
          </a:pPr>
          <a:r>
            <a:rPr lang="ja-JP" altLang="en-US" sz="600" b="0" i="0" u="none" strike="noStrike" baseline="0">
              <a:solidFill>
                <a:srgbClr val="000000"/>
              </a:solidFill>
              <a:latin typeface="ＭＳ Ｐ明朝"/>
              <a:ea typeface="ＭＳ Ｐ明朝"/>
            </a:rPr>
            <a:t>　　任技術者が専門工事の主任技術者としての資格を有</a:t>
          </a:r>
        </a:p>
        <a:p>
          <a:pPr algn="l" rtl="0">
            <a:defRPr sz="1000"/>
          </a:pPr>
          <a:r>
            <a:rPr lang="ja-JP" altLang="en-US" sz="600" b="0" i="0" u="none" strike="noStrike" baseline="0">
              <a:solidFill>
                <a:srgbClr val="000000"/>
              </a:solidFill>
              <a:latin typeface="ＭＳ Ｐ明朝"/>
              <a:ea typeface="ＭＳ Ｐ明朝"/>
            </a:rPr>
            <a:t>　　する場合は専門技術者を兼ねることができる。）</a:t>
          </a:r>
        </a:p>
        <a:p>
          <a:pPr algn="l" rtl="0">
            <a:defRPr sz="1000"/>
          </a:pPr>
          <a:r>
            <a:rPr lang="ja-JP" altLang="en-US" sz="600" b="0" i="0" u="none" strike="noStrike" baseline="0">
              <a:solidFill>
                <a:srgbClr val="000000"/>
              </a:solidFill>
              <a:latin typeface="ＭＳ Ｐ明朝"/>
              <a:ea typeface="ＭＳ Ｐ明朝"/>
            </a:rPr>
            <a:t>　　複数の専門工事を施工するために複数の専門技術</a:t>
          </a:r>
        </a:p>
        <a:p>
          <a:pPr algn="l" rtl="0">
            <a:defRPr sz="1000"/>
          </a:pPr>
          <a:r>
            <a:rPr lang="ja-JP" altLang="en-US" sz="600" b="0" i="0" u="none" strike="noStrike" baseline="0">
              <a:solidFill>
                <a:srgbClr val="000000"/>
              </a:solidFill>
              <a:latin typeface="ＭＳ Ｐ明朝"/>
              <a:ea typeface="ＭＳ Ｐ明朝"/>
            </a:rPr>
            <a:t>　　者を要する場合は適宣欄をもうけて全員を記載する。</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ＭＳ Ｐ明朝"/>
              <a:ea typeface="ＭＳ Ｐ明朝"/>
            </a:rPr>
            <a:t>３　主任技術者の資格内容（概要するものを選んで記</a:t>
          </a:r>
        </a:p>
        <a:p>
          <a:pPr algn="l" rtl="0">
            <a:defRPr sz="1000"/>
          </a:pPr>
          <a:r>
            <a:rPr lang="ja-JP" altLang="en-US" sz="600" b="0" i="0" u="none" strike="noStrike" baseline="0">
              <a:solidFill>
                <a:srgbClr val="000000"/>
              </a:solidFill>
              <a:latin typeface="ＭＳ Ｐ明朝"/>
              <a:ea typeface="ＭＳ Ｐ明朝"/>
            </a:rPr>
            <a:t>　　入する）</a:t>
          </a:r>
        </a:p>
        <a:p>
          <a:pPr algn="l" rtl="0">
            <a:defRPr sz="1000"/>
          </a:pPr>
          <a:r>
            <a:rPr lang="ja-JP" altLang="en-US" sz="600" b="0" i="0" u="none" strike="noStrike" baseline="0">
              <a:solidFill>
                <a:srgbClr val="000000"/>
              </a:solidFill>
              <a:latin typeface="ＭＳ Ｐ明朝"/>
              <a:ea typeface="ＭＳ Ｐ明朝"/>
            </a:rPr>
            <a:t>　①経験年数による場合</a:t>
          </a:r>
        </a:p>
        <a:p>
          <a:pPr algn="l" rtl="0">
            <a:defRPr sz="1000"/>
          </a:pPr>
          <a:r>
            <a:rPr lang="ja-JP" altLang="en-US" sz="600" b="0" i="0" u="none" strike="noStrike" baseline="0">
              <a:solidFill>
                <a:srgbClr val="000000"/>
              </a:solidFill>
              <a:latin typeface="ＭＳ Ｐ明朝"/>
              <a:ea typeface="ＭＳ Ｐ明朝"/>
            </a:rPr>
            <a:t>　　１）大学卒［指定学科］　３年以上の実務経験</a:t>
          </a:r>
        </a:p>
        <a:p>
          <a:pPr algn="l" rtl="0">
            <a:defRPr sz="1000"/>
          </a:pPr>
          <a:r>
            <a:rPr lang="ja-JP" altLang="en-US" sz="600" b="0" i="0" u="none" strike="noStrike" baseline="0">
              <a:solidFill>
                <a:srgbClr val="000000"/>
              </a:solidFill>
              <a:latin typeface="ＭＳ Ｐ明朝"/>
              <a:ea typeface="ＭＳ Ｐ明朝"/>
            </a:rPr>
            <a:t>　　２）高校卒［指定学科］　５年以上の実務経験</a:t>
          </a:r>
        </a:p>
        <a:p>
          <a:pPr algn="l" rtl="0">
            <a:defRPr sz="1000"/>
          </a:pPr>
          <a:r>
            <a:rPr lang="ja-JP" altLang="en-US" sz="600" b="0" i="0" u="none" strike="noStrike" baseline="0">
              <a:solidFill>
                <a:srgbClr val="000000"/>
              </a:solidFill>
              <a:latin typeface="ＭＳ Ｐ明朝"/>
              <a:ea typeface="ＭＳ Ｐ明朝"/>
            </a:rPr>
            <a:t>　　３）その他　　　　　　　　　</a:t>
          </a:r>
          <a:r>
            <a:rPr lang="en-US" altLang="ja-JP" sz="600" b="0" i="0" u="none" strike="noStrike" baseline="0">
              <a:solidFill>
                <a:srgbClr val="000000"/>
              </a:solidFill>
              <a:latin typeface="ＭＳ Ｐ明朝"/>
              <a:ea typeface="ＭＳ Ｐ明朝"/>
            </a:rPr>
            <a:t>10</a:t>
          </a:r>
          <a:r>
            <a:rPr lang="ja-JP" altLang="en-US" sz="600" b="0" i="0" u="none" strike="noStrike" baseline="0">
              <a:solidFill>
                <a:srgbClr val="000000"/>
              </a:solidFill>
              <a:latin typeface="ＭＳ Ｐ明朝"/>
              <a:ea typeface="ＭＳ Ｐ明朝"/>
            </a:rPr>
            <a:t>年以上の実務経験</a:t>
          </a:r>
        </a:p>
        <a:p>
          <a:pPr algn="l" rtl="0">
            <a:defRPr sz="1000"/>
          </a:pPr>
          <a:r>
            <a:rPr lang="ja-JP" altLang="en-US" sz="600" b="0" i="0" u="none" strike="noStrike" baseline="0">
              <a:solidFill>
                <a:srgbClr val="000000"/>
              </a:solidFill>
              <a:latin typeface="ＭＳ Ｐ明朝"/>
              <a:ea typeface="ＭＳ Ｐ明朝"/>
            </a:rPr>
            <a:t>　②資格等による場合</a:t>
          </a:r>
        </a:p>
        <a:p>
          <a:pPr algn="l" rtl="0">
            <a:defRPr sz="1000"/>
          </a:pPr>
          <a:r>
            <a:rPr lang="ja-JP" altLang="en-US" sz="600" b="0" i="0" u="none" strike="noStrike" baseline="0">
              <a:solidFill>
                <a:srgbClr val="000000"/>
              </a:solidFill>
              <a:latin typeface="ＭＳ Ｐ明朝"/>
              <a:ea typeface="ＭＳ Ｐ明朝"/>
            </a:rPr>
            <a:t>　　１）建築業法「技術検定」</a:t>
          </a:r>
        </a:p>
        <a:p>
          <a:pPr algn="l" rtl="0">
            <a:defRPr sz="1000"/>
          </a:pPr>
          <a:r>
            <a:rPr lang="ja-JP" altLang="en-US" sz="600" b="0" i="0" u="none" strike="noStrike" baseline="0">
              <a:solidFill>
                <a:srgbClr val="000000"/>
              </a:solidFill>
              <a:latin typeface="ＭＳ Ｐ明朝"/>
              <a:ea typeface="ＭＳ Ｐ明朝"/>
            </a:rPr>
            <a:t>　　２）建築士法「建築士試験」</a:t>
          </a:r>
        </a:p>
        <a:p>
          <a:pPr algn="l" rtl="0">
            <a:defRPr sz="1000"/>
          </a:pPr>
          <a:r>
            <a:rPr lang="ja-JP" altLang="en-US" sz="600" b="0" i="0" u="none" strike="noStrike" baseline="0">
              <a:solidFill>
                <a:srgbClr val="000000"/>
              </a:solidFill>
              <a:latin typeface="ＭＳ Ｐ明朝"/>
              <a:ea typeface="ＭＳ Ｐ明朝"/>
            </a:rPr>
            <a:t>　　３）技術士法「技術士試験」</a:t>
          </a:r>
        </a:p>
        <a:p>
          <a:pPr algn="l" rtl="0">
            <a:defRPr sz="1000"/>
          </a:pPr>
          <a:r>
            <a:rPr lang="ja-JP" altLang="en-US" sz="600" b="0" i="0" u="none" strike="noStrike" baseline="0">
              <a:solidFill>
                <a:srgbClr val="000000"/>
              </a:solidFill>
              <a:latin typeface="ＭＳ Ｐ明朝"/>
              <a:ea typeface="ＭＳ Ｐ明朝"/>
            </a:rPr>
            <a:t>　　４）電気工事士法「電気工事士試験」</a:t>
          </a:r>
        </a:p>
      </xdr:txBody>
    </xdr:sp>
    <xdr:clientData/>
  </xdr:twoCellAnchor>
  <xdr:twoCellAnchor>
    <xdr:from>
      <xdr:col>78</xdr:col>
      <xdr:colOff>41274</xdr:colOff>
      <xdr:row>5</xdr:row>
      <xdr:rowOff>10583</xdr:rowOff>
    </xdr:from>
    <xdr:to>
      <xdr:col>91</xdr:col>
      <xdr:colOff>10582</xdr:colOff>
      <xdr:row>45</xdr:row>
      <xdr:rowOff>231508</xdr:rowOff>
    </xdr:to>
    <xdr:sp macro="" textlink="">
      <xdr:nvSpPr>
        <xdr:cNvPr id="10" name="Line 4">
          <a:extLst>
            <a:ext uri="{FF2B5EF4-FFF2-40B4-BE49-F238E27FC236}">
              <a16:creationId xmlns:a16="http://schemas.microsoft.com/office/drawing/2014/main" id="{AA04A63F-E8FD-4AD6-8082-018B4E7496BE}"/>
            </a:ext>
          </a:extLst>
        </xdr:cNvPr>
        <xdr:cNvSpPr>
          <a:spLocks noChangeShapeType="1"/>
        </xdr:cNvSpPr>
      </xdr:nvSpPr>
      <xdr:spPr bwMode="auto">
        <a:xfrm flipV="1">
          <a:off x="30546675" y="1105958"/>
          <a:ext cx="10582" cy="7983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31751</xdr:colOff>
      <xdr:row>39</xdr:row>
      <xdr:rowOff>0</xdr:rowOff>
    </xdr:from>
    <xdr:to>
      <xdr:col>9</xdr:col>
      <xdr:colOff>1</xdr:colOff>
      <xdr:row>42</xdr:row>
      <xdr:rowOff>167746</xdr:rowOff>
    </xdr:to>
    <xdr:sp macro="" textlink="">
      <xdr:nvSpPr>
        <xdr:cNvPr id="11" name="Line 2">
          <a:extLst>
            <a:ext uri="{FF2B5EF4-FFF2-40B4-BE49-F238E27FC236}">
              <a16:creationId xmlns:a16="http://schemas.microsoft.com/office/drawing/2014/main" id="{D8E99214-955B-41E9-BB4D-3E9AC88C5892}"/>
            </a:ext>
          </a:extLst>
        </xdr:cNvPr>
        <xdr:cNvSpPr>
          <a:spLocks noChangeShapeType="1"/>
        </xdr:cNvSpPr>
      </xdr:nvSpPr>
      <xdr:spPr bwMode="auto">
        <a:xfrm flipV="1">
          <a:off x="1403351" y="7705725"/>
          <a:ext cx="2349500" cy="71067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35</xdr:row>
      <xdr:rowOff>190500</xdr:rowOff>
    </xdr:from>
    <xdr:to>
      <xdr:col>31</xdr:col>
      <xdr:colOff>21167</xdr:colOff>
      <xdr:row>42</xdr:row>
      <xdr:rowOff>0</xdr:rowOff>
    </xdr:to>
    <xdr:sp macro="" textlink="">
      <xdr:nvSpPr>
        <xdr:cNvPr id="12" name="Line 4">
          <a:extLst>
            <a:ext uri="{FF2B5EF4-FFF2-40B4-BE49-F238E27FC236}">
              <a16:creationId xmlns:a16="http://schemas.microsoft.com/office/drawing/2014/main" id="{AD604F09-BBF3-481C-A1BF-478085A2FD40}"/>
            </a:ext>
          </a:extLst>
        </xdr:cNvPr>
        <xdr:cNvSpPr>
          <a:spLocks noChangeShapeType="1"/>
        </xdr:cNvSpPr>
      </xdr:nvSpPr>
      <xdr:spPr bwMode="auto">
        <a:xfrm flipV="1">
          <a:off x="13411200" y="7143750"/>
          <a:ext cx="1907117" cy="11049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21166</xdr:colOff>
      <xdr:row>5</xdr:row>
      <xdr:rowOff>21168</xdr:rowOff>
    </xdr:from>
    <xdr:to>
      <xdr:col>30</xdr:col>
      <xdr:colOff>1238249</xdr:colOff>
      <xdr:row>46</xdr:row>
      <xdr:rowOff>0</xdr:rowOff>
    </xdr:to>
    <xdr:cxnSp macro="">
      <xdr:nvCxnSpPr>
        <xdr:cNvPr id="13" name="直線コネクタ 12">
          <a:extLst>
            <a:ext uri="{FF2B5EF4-FFF2-40B4-BE49-F238E27FC236}">
              <a16:creationId xmlns:a16="http://schemas.microsoft.com/office/drawing/2014/main" id="{5451E41C-5B37-4282-B3C8-241BCEA16DD1}"/>
            </a:ext>
          </a:extLst>
        </xdr:cNvPr>
        <xdr:cNvCxnSpPr/>
      </xdr:nvCxnSpPr>
      <xdr:spPr>
        <a:xfrm flipH="1">
          <a:off x="8350249" y="1111251"/>
          <a:ext cx="6953250" cy="7990416"/>
        </a:xfrm>
        <a:prstGeom prst="line">
          <a:avLst/>
        </a:prstGeom>
        <a:ln>
          <a:no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222885</xdr:colOff>
      <xdr:row>19</xdr:row>
      <xdr:rowOff>91440</xdr:rowOff>
    </xdr:from>
    <xdr:to>
      <xdr:col>14</xdr:col>
      <xdr:colOff>118110</xdr:colOff>
      <xdr:row>20</xdr:row>
      <xdr:rowOff>186690</xdr:rowOff>
    </xdr:to>
    <xdr:sp macro="" textlink="">
      <xdr:nvSpPr>
        <xdr:cNvPr id="2" name="フローチャート: 処理 1">
          <a:extLst>
            <a:ext uri="{FF2B5EF4-FFF2-40B4-BE49-F238E27FC236}">
              <a16:creationId xmlns:a16="http://schemas.microsoft.com/office/drawing/2014/main" id="{7E4505A8-74EC-8C2D-DAB9-4ED72AB55A9C}"/>
            </a:ext>
          </a:extLst>
        </xdr:cNvPr>
        <xdr:cNvSpPr/>
      </xdr:nvSpPr>
      <xdr:spPr>
        <a:xfrm>
          <a:off x="8004810" y="4263390"/>
          <a:ext cx="1285875" cy="323850"/>
        </a:xfrm>
        <a:prstGeom prst="flowChartProcess">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baseline="0">
              <a:solidFill>
                <a:sysClr val="windowText" lastClr="000000"/>
              </a:solidFill>
              <a:latin typeface="ＭＳ 明朝" panose="02020609040205080304" pitchFamily="17" charset="-128"/>
              <a:ea typeface="ＭＳ 明朝" panose="02020609040205080304" pitchFamily="17" charset="-128"/>
            </a:rPr>
            <a:t>該当者なし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29</xdr:row>
      <xdr:rowOff>28575</xdr:rowOff>
    </xdr:from>
    <xdr:to>
      <xdr:col>6</xdr:col>
      <xdr:colOff>0</xdr:colOff>
      <xdr:row>29</xdr:row>
      <xdr:rowOff>28575</xdr:rowOff>
    </xdr:to>
    <xdr:sp macro="" textlink="">
      <xdr:nvSpPr>
        <xdr:cNvPr id="9" name="Line 9">
          <a:extLst>
            <a:ext uri="{FF2B5EF4-FFF2-40B4-BE49-F238E27FC236}">
              <a16:creationId xmlns:a16="http://schemas.microsoft.com/office/drawing/2014/main" id="{D57A511F-5F52-4A05-A9BF-9D81F17A4F46}"/>
            </a:ext>
          </a:extLst>
        </xdr:cNvPr>
        <xdr:cNvSpPr>
          <a:spLocks noChangeShapeType="1"/>
        </xdr:cNvSpPr>
      </xdr:nvSpPr>
      <xdr:spPr bwMode="auto">
        <a:xfrm>
          <a:off x="6772275" y="11906250"/>
          <a:ext cx="171450" cy="0"/>
        </a:xfrm>
        <a:prstGeom prst="line">
          <a:avLst/>
        </a:prstGeom>
        <a:noFill/>
        <a:ln w="25400"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209550</xdr:rowOff>
    </xdr:from>
    <xdr:to>
      <xdr:col>6</xdr:col>
      <xdr:colOff>0</xdr:colOff>
      <xdr:row>41</xdr:row>
      <xdr:rowOff>209550</xdr:rowOff>
    </xdr:to>
    <xdr:sp macro="" textlink="">
      <xdr:nvSpPr>
        <xdr:cNvPr id="11" name="Line 9">
          <a:extLst>
            <a:ext uri="{FF2B5EF4-FFF2-40B4-BE49-F238E27FC236}">
              <a16:creationId xmlns:a16="http://schemas.microsoft.com/office/drawing/2014/main" id="{1FBFDA38-9E29-466F-9FE8-A05ADDC9E5C8}"/>
            </a:ext>
          </a:extLst>
        </xdr:cNvPr>
        <xdr:cNvSpPr>
          <a:spLocks noChangeShapeType="1"/>
        </xdr:cNvSpPr>
      </xdr:nvSpPr>
      <xdr:spPr bwMode="auto">
        <a:xfrm>
          <a:off x="6772275" y="15897225"/>
          <a:ext cx="171450" cy="0"/>
        </a:xfrm>
        <a:prstGeom prst="line">
          <a:avLst/>
        </a:prstGeom>
        <a:noFill/>
        <a:ln w="25400"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18</xdr:col>
      <xdr:colOff>79377</xdr:colOff>
      <xdr:row>35</xdr:row>
      <xdr:rowOff>127000</xdr:rowOff>
    </xdr:from>
    <xdr:to>
      <xdr:col>22</xdr:col>
      <xdr:colOff>485777</xdr:colOff>
      <xdr:row>39</xdr:row>
      <xdr:rowOff>137583</xdr:rowOff>
    </xdr:to>
    <xdr:pic>
      <xdr:nvPicPr>
        <xdr:cNvPr id="2" name="図 1">
          <a:extLst>
            <a:ext uri="{FF2B5EF4-FFF2-40B4-BE49-F238E27FC236}">
              <a16:creationId xmlns:a16="http://schemas.microsoft.com/office/drawing/2014/main" id="{7DDF06CC-85CB-F18C-B3B7-7D0CD9DC6FEB}"/>
            </a:ext>
          </a:extLst>
        </xdr:cNvPr>
        <xdr:cNvPicPr>
          <a:picLocks noChangeAspect="1"/>
        </xdr:cNvPicPr>
      </xdr:nvPicPr>
      <xdr:blipFill rotWithShape="1">
        <a:blip xmlns:r="http://schemas.openxmlformats.org/officeDocument/2006/relationships" r:embed="rId1"/>
        <a:srcRect r="2716" b="14810"/>
        <a:stretch/>
      </xdr:blipFill>
      <xdr:spPr>
        <a:xfrm>
          <a:off x="10705044" y="11599333"/>
          <a:ext cx="3094567" cy="1206500"/>
        </a:xfrm>
        <a:prstGeom prst="rect">
          <a:avLst/>
        </a:prstGeom>
      </xdr:spPr>
    </xdr:pic>
    <xdr:clientData/>
  </xdr:twoCellAnchor>
  <xdr:twoCellAnchor editAs="oneCell">
    <xdr:from>
      <xdr:col>18</xdr:col>
      <xdr:colOff>23812</xdr:colOff>
      <xdr:row>30</xdr:row>
      <xdr:rowOff>19843</xdr:rowOff>
    </xdr:from>
    <xdr:to>
      <xdr:col>22</xdr:col>
      <xdr:colOff>440172</xdr:colOff>
      <xdr:row>33</xdr:row>
      <xdr:rowOff>34262</xdr:rowOff>
    </xdr:to>
    <xdr:pic>
      <xdr:nvPicPr>
        <xdr:cNvPr id="3" name="図 2">
          <a:extLst>
            <a:ext uri="{FF2B5EF4-FFF2-40B4-BE49-F238E27FC236}">
              <a16:creationId xmlns:a16="http://schemas.microsoft.com/office/drawing/2014/main" id="{6A3C5824-A6BC-AF77-7786-4DEB6EB8AB8C}"/>
            </a:ext>
          </a:extLst>
        </xdr:cNvPr>
        <xdr:cNvPicPr>
          <a:picLocks noChangeAspect="1"/>
        </xdr:cNvPicPr>
      </xdr:nvPicPr>
      <xdr:blipFill>
        <a:blip xmlns:r="http://schemas.openxmlformats.org/officeDocument/2006/relationships" r:embed="rId2"/>
        <a:stretch>
          <a:fillRect/>
        </a:stretch>
      </xdr:blipFill>
      <xdr:spPr>
        <a:xfrm>
          <a:off x="10850562" y="6242843"/>
          <a:ext cx="3104527" cy="966919"/>
        </a:xfrm>
        <a:prstGeom prst="rect">
          <a:avLst/>
        </a:prstGeom>
      </xdr:spPr>
    </xdr:pic>
    <xdr:clientData/>
  </xdr:twoCellAnchor>
  <xdr:twoCellAnchor>
    <xdr:from>
      <xdr:col>17</xdr:col>
      <xdr:colOff>317500</xdr:colOff>
      <xdr:row>31</xdr:row>
      <xdr:rowOff>148165</xdr:rowOff>
    </xdr:from>
    <xdr:to>
      <xdr:col>18</xdr:col>
      <xdr:colOff>264583</xdr:colOff>
      <xdr:row>34</xdr:row>
      <xdr:rowOff>201082</xdr:rowOff>
    </xdr:to>
    <xdr:sp macro="" textlink="">
      <xdr:nvSpPr>
        <xdr:cNvPr id="4" name="楕円 3">
          <a:extLst>
            <a:ext uri="{FF2B5EF4-FFF2-40B4-BE49-F238E27FC236}">
              <a16:creationId xmlns:a16="http://schemas.microsoft.com/office/drawing/2014/main" id="{6906326F-1C35-329D-0333-1576D7B1CEEB}"/>
            </a:ext>
          </a:extLst>
        </xdr:cNvPr>
        <xdr:cNvSpPr/>
      </xdr:nvSpPr>
      <xdr:spPr>
        <a:xfrm>
          <a:off x="10551583" y="10932582"/>
          <a:ext cx="338667" cy="3704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42334</xdr:colOff>
      <xdr:row>36</xdr:row>
      <xdr:rowOff>169334</xdr:rowOff>
    </xdr:from>
    <xdr:to>
      <xdr:col>21</xdr:col>
      <xdr:colOff>21166</xdr:colOff>
      <xdr:row>37</xdr:row>
      <xdr:rowOff>201084</xdr:rowOff>
    </xdr:to>
    <xdr:cxnSp macro="">
      <xdr:nvCxnSpPr>
        <xdr:cNvPr id="12" name="直線矢印コネクタ 11">
          <a:extLst>
            <a:ext uri="{FF2B5EF4-FFF2-40B4-BE49-F238E27FC236}">
              <a16:creationId xmlns:a16="http://schemas.microsoft.com/office/drawing/2014/main" id="{FD8B78DD-AD70-4882-9A11-F4E31C8E759E}"/>
            </a:ext>
          </a:extLst>
        </xdr:cNvPr>
        <xdr:cNvCxnSpPr/>
      </xdr:nvCxnSpPr>
      <xdr:spPr>
        <a:xfrm flipH="1" flipV="1">
          <a:off x="11578167" y="11271251"/>
          <a:ext cx="1164166" cy="40216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539750</xdr:colOff>
      <xdr:row>38</xdr:row>
      <xdr:rowOff>42333</xdr:rowOff>
    </xdr:from>
    <xdr:to>
      <xdr:col>22</xdr:col>
      <xdr:colOff>42334</xdr:colOff>
      <xdr:row>38</xdr:row>
      <xdr:rowOff>296334</xdr:rowOff>
    </xdr:to>
    <xdr:cxnSp macro="">
      <xdr:nvCxnSpPr>
        <xdr:cNvPr id="16" name="直線矢印コネクタ 15">
          <a:extLst>
            <a:ext uri="{FF2B5EF4-FFF2-40B4-BE49-F238E27FC236}">
              <a16:creationId xmlns:a16="http://schemas.microsoft.com/office/drawing/2014/main" id="{517CC596-EAD3-4486-8FEE-23FEFB0C1BB7}"/>
            </a:ext>
          </a:extLst>
        </xdr:cNvPr>
        <xdr:cNvCxnSpPr/>
      </xdr:nvCxnSpPr>
      <xdr:spPr>
        <a:xfrm flipH="1">
          <a:off x="13260917" y="11874500"/>
          <a:ext cx="95250" cy="25400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331260</xdr:colOff>
      <xdr:row>37</xdr:row>
      <xdr:rowOff>148168</xdr:rowOff>
    </xdr:from>
    <xdr:to>
      <xdr:col>18</xdr:col>
      <xdr:colOff>306918</xdr:colOff>
      <xdr:row>38</xdr:row>
      <xdr:rowOff>264584</xdr:rowOff>
    </xdr:to>
    <xdr:sp macro="" textlink="">
      <xdr:nvSpPr>
        <xdr:cNvPr id="24" name="楕円 23">
          <a:extLst>
            <a:ext uri="{FF2B5EF4-FFF2-40B4-BE49-F238E27FC236}">
              <a16:creationId xmlns:a16="http://schemas.microsoft.com/office/drawing/2014/main" id="{C131072A-ADD3-4DFC-BDCC-9DF9421661D9}"/>
            </a:ext>
          </a:extLst>
        </xdr:cNvPr>
        <xdr:cNvSpPr/>
      </xdr:nvSpPr>
      <xdr:spPr>
        <a:xfrm>
          <a:off x="10565343" y="12340168"/>
          <a:ext cx="367242" cy="4339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222251</xdr:colOff>
      <xdr:row>23</xdr:row>
      <xdr:rowOff>137583</xdr:rowOff>
    </xdr:from>
    <xdr:to>
      <xdr:col>22</xdr:col>
      <xdr:colOff>570657</xdr:colOff>
      <xdr:row>27</xdr:row>
      <xdr:rowOff>46748</xdr:rowOff>
    </xdr:to>
    <xdr:pic>
      <xdr:nvPicPr>
        <xdr:cNvPr id="27" name="図 26">
          <a:extLst>
            <a:ext uri="{FF2B5EF4-FFF2-40B4-BE49-F238E27FC236}">
              <a16:creationId xmlns:a16="http://schemas.microsoft.com/office/drawing/2014/main" id="{A5086583-9491-4842-CAFC-82126725B534}"/>
            </a:ext>
          </a:extLst>
        </xdr:cNvPr>
        <xdr:cNvPicPr>
          <a:picLocks noChangeAspect="1"/>
        </xdr:cNvPicPr>
      </xdr:nvPicPr>
      <xdr:blipFill>
        <a:blip xmlns:r="http://schemas.openxmlformats.org/officeDocument/2006/relationships" r:embed="rId3"/>
        <a:stretch>
          <a:fillRect/>
        </a:stretch>
      </xdr:blipFill>
      <xdr:spPr>
        <a:xfrm>
          <a:off x="12149668" y="3947583"/>
          <a:ext cx="1533739" cy="12955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_com_awa\s\OSAKA\IDOU\&#65323;&#65315;&#65332;\&#12520;&#12489;&#12496;&#12471;\&#25351;&#23450;&#26989;&#3277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詳細"/>
      <sheetName val="工程表"/>
      <sheetName val="従事者ＤＢ"/>
    </sheetNames>
    <sheetDataSet>
      <sheetData sheetId="0"/>
      <sheetData sheetId="1"/>
      <sheetData sheetId="2"/>
      <sheetData sheetId="3" refreshError="1"/>
    </sheetDataSet>
  </externalBook>
</externalLink>
</file>

<file path=xl/theme/theme1.xml><?xml version="1.0" encoding="utf-8"?>
<a:theme xmlns:a="http://schemas.openxmlformats.org/drawingml/2006/main" name="Parcel">
  <a:themeElements>
    <a:clrScheme name="マーキー">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Parcel">
      <a:fillStyleLst>
        <a:solidFill>
          <a:schemeClr val="phClr"/>
        </a:solidFill>
        <a:gradFill rotWithShape="1">
          <a:gsLst>
            <a:gs pos="0">
              <a:schemeClr val="phClr">
                <a:tint val="80000"/>
                <a:satMod val="107000"/>
                <a:lumMod val="103000"/>
              </a:schemeClr>
            </a:gs>
            <a:gs pos="100000">
              <a:schemeClr val="phClr">
                <a:tint val="82000"/>
                <a:satMod val="109000"/>
                <a:lumMod val="103000"/>
              </a:schemeClr>
            </a:gs>
          </a:gsLst>
          <a:lin ang="5400000" scaled="0"/>
        </a:gradFill>
        <a:gradFill rotWithShape="1">
          <a:gsLst>
            <a:gs pos="0">
              <a:schemeClr val="phClr">
                <a:tint val="97000"/>
                <a:satMod val="100000"/>
                <a:lumMod val="102000"/>
              </a:schemeClr>
            </a:gs>
            <a:gs pos="50000">
              <a:schemeClr val="phClr">
                <a:shade val="100000"/>
                <a:satMod val="103000"/>
                <a:lumMod val="100000"/>
              </a:schemeClr>
            </a:gs>
            <a:gs pos="100000">
              <a:schemeClr val="phClr">
                <a:shade val="93000"/>
                <a:satMod val="11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31750" cap="flat" cmpd="sng" algn="ctr">
          <a:solidFill>
            <a:schemeClr val="phClr"/>
          </a:solidFill>
          <a:prstDash val="solid"/>
        </a:ln>
      </a:lnStyleLst>
      <a:effectStyleLst>
        <a:effectStyle>
          <a:effectLst/>
        </a:effectStyle>
        <a:effectStyle>
          <a:effectLst/>
        </a:effectStyle>
        <a:effectStyle>
          <a:effectLst>
            <a:outerShdw blurRad="55880" dist="15240" dir="5400000" algn="ctr" rotWithShape="0">
              <a:srgbClr val="000000">
                <a:alpha val="45000"/>
              </a:srgbClr>
            </a:outerShdw>
          </a:effectLst>
          <a:scene3d>
            <a:camera prst="orthographicFront">
              <a:rot lat="0" lon="0" rev="0"/>
            </a:camera>
            <a:lightRig rig="brightRoom" dir="tl"/>
          </a:scene3d>
          <a:sp3d prstMaterial="dkEdge">
            <a:bevelT w="0" h="0"/>
          </a:sp3d>
        </a:effectStyle>
      </a:effectStyleLst>
      <a:bgFillStyleLst>
        <a:solidFill>
          <a:schemeClr val="phClr"/>
        </a:solidFill>
        <a:solidFill>
          <a:schemeClr val="phClr">
            <a:tint val="95000"/>
            <a:satMod val="170000"/>
          </a:schemeClr>
        </a:solidFill>
        <a:gradFill rotWithShape="1">
          <a:gsLst>
            <a:gs pos="0">
              <a:schemeClr val="phClr">
                <a:tint val="97000"/>
                <a:shade val="100000"/>
                <a:satMod val="185000"/>
                <a:lumMod val="120000"/>
              </a:schemeClr>
            </a:gs>
            <a:gs pos="100000">
              <a:schemeClr val="phClr">
                <a:tint val="96000"/>
                <a:shade val="95000"/>
                <a:satMod val="215000"/>
                <a:lumMod val="80000"/>
              </a:schemeClr>
            </a:gs>
          </a:gsLst>
          <a:path path="circle">
            <a:fillToRect l="50000" t="55000" r="125000" b="100000"/>
          </a:path>
        </a:gradFill>
      </a:bgFillStyleLst>
    </a:fmtScheme>
  </a:themeElements>
  <a:objectDefaults/>
  <a:extraClrSchemeLst/>
  <a:extLst>
    <a:ext uri="{05A4C25C-085E-4340-85A3-A5531E510DB2}">
      <thm15:themeFamily xmlns:thm15="http://schemas.microsoft.com/office/thememl/2012/main" name="Parcel" id="{8BEC4385-4EB9-4D53-BFB5-0EA123736B6D}" vid="{4DB32801-28C0-48B0-8C1D-A9A58613615A}"/>
    </a:ext>
  </a:extLst>
</a:theme>
</file>

<file path=xl/worksheets/_rels/sheet1.xml.rels><?xml version="1.0" encoding="UTF-8" standalone="yes"?>
<Relationships xmlns="http://schemas.openxmlformats.org/package/2006/relationships"><Relationship Id="rId3" Type="http://schemas.openxmlformats.org/officeDocument/2006/relationships/hyperlink" Target="tel:06-6622-0645" TargetMode="External"/><Relationship Id="rId2" Type="http://schemas.openxmlformats.org/officeDocument/2006/relationships/hyperlink" Target="mailto:koumu@nambu.co.jp" TargetMode="External"/><Relationship Id="rId1" Type="http://schemas.openxmlformats.org/officeDocument/2006/relationships/hyperlink" Target="http://www.nambu.co.jp/forpartne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187BD-E5CF-49C2-93A6-B04190A8DC93}">
  <dimension ref="A1:AM56"/>
  <sheetViews>
    <sheetView tabSelected="1" view="pageBreakPreview" zoomScaleNormal="100" zoomScaleSheetLayoutView="100" workbookViewId="0">
      <selection activeCell="C33" sqref="E37"/>
    </sheetView>
  </sheetViews>
  <sheetFormatPr defaultColWidth="4.25" defaultRowHeight="16.5" customHeight="1"/>
  <cols>
    <col min="1" max="1" width="3.25" style="339" customWidth="1"/>
    <col min="2" max="2" width="1.625" style="339" customWidth="1"/>
    <col min="3" max="3" width="3.125" style="339" customWidth="1"/>
    <col min="4" max="5" width="5.25" style="339" customWidth="1"/>
    <col min="6" max="6" width="4.5" style="339" customWidth="1"/>
    <col min="7" max="7" width="3.375" style="339" customWidth="1"/>
    <col min="8" max="13" width="4.375" style="339" customWidth="1"/>
    <col min="14" max="14" width="3.75" style="339" customWidth="1"/>
    <col min="15" max="15" width="4" style="339" customWidth="1"/>
    <col min="16" max="16" width="3.75" style="339" customWidth="1"/>
    <col min="17" max="22" width="4.375" style="339" customWidth="1"/>
    <col min="23" max="23" width="4.5" style="339" customWidth="1"/>
    <col min="24" max="24" width="6.25" style="339" customWidth="1"/>
    <col min="25" max="16384" width="4.25" style="339"/>
  </cols>
  <sheetData>
    <row r="1" spans="1:24" ht="21.75" customHeight="1">
      <c r="C1" s="1328" t="s">
        <v>0</v>
      </c>
      <c r="D1" s="1328"/>
      <c r="E1" s="1328"/>
      <c r="F1" s="1328"/>
      <c r="G1" s="1328"/>
      <c r="H1" s="1328"/>
      <c r="I1" s="1328"/>
      <c r="X1" s="1033" t="s">
        <v>1</v>
      </c>
    </row>
    <row r="2" spans="1:24" ht="6" customHeight="1"/>
    <row r="3" spans="1:24" ht="26.25" customHeight="1">
      <c r="A3" s="1034"/>
      <c r="B3" s="1329" t="s">
        <v>2</v>
      </c>
      <c r="C3" s="1329"/>
      <c r="D3" s="1329"/>
      <c r="E3" s="1329"/>
      <c r="F3" s="1329"/>
      <c r="G3" s="1329"/>
      <c r="H3" s="1329"/>
      <c r="I3" s="1329"/>
      <c r="J3" s="1329"/>
      <c r="K3" s="1035"/>
      <c r="L3" s="1035"/>
      <c r="M3" s="1035"/>
      <c r="N3" s="1035"/>
      <c r="O3" s="1034"/>
      <c r="P3" s="1034"/>
      <c r="Q3" s="1034"/>
      <c r="R3" s="1034"/>
      <c r="S3" s="1034"/>
      <c r="T3" s="1034"/>
      <c r="U3" s="1034"/>
      <c r="V3" s="1034"/>
      <c r="W3" s="1034"/>
      <c r="X3" s="1034"/>
    </row>
    <row r="4" spans="1:24" ht="15" customHeight="1">
      <c r="Q4" s="884"/>
      <c r="R4" s="1036"/>
      <c r="S4" s="1330" t="s">
        <v>3</v>
      </c>
      <c r="T4" s="1331"/>
      <c r="U4" s="1331"/>
      <c r="V4" s="1332"/>
      <c r="W4" s="884"/>
      <c r="X4" s="884"/>
    </row>
    <row r="5" spans="1:24" ht="18" customHeight="1">
      <c r="C5" s="1330" t="s">
        <v>4</v>
      </c>
      <c r="D5" s="1331"/>
      <c r="E5" s="1332"/>
      <c r="H5" s="1037" t="s">
        <v>5</v>
      </c>
      <c r="Q5" s="1038"/>
      <c r="R5" s="1039"/>
      <c r="S5" s="1325" t="s">
        <v>6</v>
      </c>
      <c r="T5" s="1326"/>
      <c r="U5" s="1326"/>
      <c r="V5" s="1327"/>
      <c r="W5" s="1040"/>
      <c r="X5" s="1041"/>
    </row>
    <row r="6" spans="1:24" ht="16.5" customHeight="1">
      <c r="B6" s="1038"/>
      <c r="C6" s="1325" t="s">
        <v>7</v>
      </c>
      <c r="D6" s="1326"/>
      <c r="E6" s="1327"/>
      <c r="F6" s="1041"/>
      <c r="I6" s="339" t="s">
        <v>8</v>
      </c>
      <c r="Q6" s="1042"/>
      <c r="R6" s="1043" t="s">
        <v>9</v>
      </c>
      <c r="S6" s="1044"/>
      <c r="T6" s="1044"/>
      <c r="U6" s="1045"/>
      <c r="V6" s="1044"/>
      <c r="W6" s="1044"/>
      <c r="X6" s="1046"/>
    </row>
    <row r="7" spans="1:24" ht="16.5" customHeight="1">
      <c r="B7" s="1047"/>
      <c r="F7" s="1046"/>
      <c r="Q7" s="1047"/>
      <c r="R7" s="1335" t="s">
        <v>10</v>
      </c>
      <c r="S7" s="1335"/>
      <c r="T7" s="1335"/>
      <c r="U7" s="1335"/>
      <c r="V7" s="1335"/>
      <c r="W7" s="1335"/>
      <c r="X7" s="1046"/>
    </row>
    <row r="8" spans="1:24" ht="16.5" customHeight="1">
      <c r="B8" s="1047"/>
      <c r="F8" s="1046"/>
      <c r="Q8" s="1047"/>
      <c r="R8" s="1044" t="s">
        <v>11</v>
      </c>
      <c r="S8" s="1048"/>
      <c r="T8" s="1048"/>
      <c r="U8" s="1048"/>
      <c r="V8" s="1048"/>
      <c r="W8" s="1048"/>
      <c r="X8" s="1046"/>
    </row>
    <row r="9" spans="1:24" ht="16.5" customHeight="1">
      <c r="B9" s="1047"/>
      <c r="F9" s="1046"/>
      <c r="I9" s="1049" t="s">
        <v>12</v>
      </c>
      <c r="Q9" s="1047"/>
      <c r="R9" s="1044"/>
      <c r="S9" s="1044"/>
      <c r="T9" s="1044"/>
      <c r="U9" s="1044" t="s">
        <v>13</v>
      </c>
      <c r="V9" s="1044"/>
      <c r="W9" s="1044"/>
      <c r="X9" s="1046"/>
    </row>
    <row r="10" spans="1:24" ht="16.5" customHeight="1">
      <c r="B10" s="1047"/>
      <c r="F10" s="1046"/>
      <c r="Q10" s="1047"/>
      <c r="X10" s="1046"/>
    </row>
    <row r="11" spans="1:24" ht="16.5" customHeight="1">
      <c r="B11" s="1047"/>
      <c r="C11" s="1050" t="s">
        <v>14</v>
      </c>
      <c r="F11" s="1046"/>
      <c r="Q11" s="1047"/>
      <c r="T11" s="1037" t="s">
        <v>15</v>
      </c>
      <c r="X11" s="1046"/>
    </row>
    <row r="12" spans="1:24" ht="17.25" customHeight="1">
      <c r="B12" s="1047"/>
      <c r="C12" s="1050" t="s">
        <v>16</v>
      </c>
      <c r="F12" s="1046"/>
      <c r="I12" s="1051" t="s">
        <v>17</v>
      </c>
      <c r="K12" s="708"/>
      <c r="Q12" s="1047"/>
      <c r="T12" s="339" t="s">
        <v>18</v>
      </c>
      <c r="X12" s="1046"/>
    </row>
    <row r="13" spans="1:24" ht="19.5" customHeight="1">
      <c r="B13" s="1047"/>
      <c r="C13" s="1052" t="s">
        <v>19</v>
      </c>
      <c r="F13" s="1046"/>
      <c r="I13" s="1053" t="s">
        <v>20</v>
      </c>
      <c r="Q13" s="1047"/>
      <c r="S13" s="1054"/>
      <c r="T13" s="339" t="s">
        <v>21</v>
      </c>
      <c r="U13" s="1054"/>
      <c r="V13" s="1054"/>
      <c r="W13" s="1054"/>
      <c r="X13" s="1046"/>
    </row>
    <row r="14" spans="1:24" ht="16.5" customHeight="1">
      <c r="B14" s="1055"/>
      <c r="C14" s="884"/>
      <c r="D14" s="884"/>
      <c r="E14" s="884"/>
      <c r="F14" s="1056"/>
      <c r="I14" s="1057" t="s">
        <v>22</v>
      </c>
      <c r="L14" s="876"/>
      <c r="Q14" s="1047"/>
      <c r="S14" s="1044" t="s">
        <v>23</v>
      </c>
      <c r="T14" s="1044"/>
      <c r="U14" s="1044"/>
      <c r="V14" s="1044"/>
      <c r="W14" s="1044"/>
      <c r="X14" s="1046"/>
    </row>
    <row r="15" spans="1:24" ht="16.5" customHeight="1">
      <c r="Q15" s="1047"/>
      <c r="S15" s="1044" t="s">
        <v>24</v>
      </c>
      <c r="T15" s="1044"/>
      <c r="U15" s="1044"/>
      <c r="V15" s="1044"/>
      <c r="W15" s="1044"/>
      <c r="X15" s="1046"/>
    </row>
    <row r="16" spans="1:24" ht="16.5" customHeight="1">
      <c r="B16" s="1038"/>
      <c r="C16" s="1058" t="s">
        <v>25</v>
      </c>
      <c r="D16" s="1040"/>
      <c r="E16" s="1040"/>
      <c r="F16" s="1041"/>
      <c r="H16" s="1059" t="s">
        <v>26</v>
      </c>
      <c r="Q16" s="1047"/>
      <c r="X16" s="1046"/>
    </row>
    <row r="17" spans="1:39" ht="16.5" customHeight="1">
      <c r="B17" s="1047"/>
      <c r="C17" s="339" t="s">
        <v>27</v>
      </c>
      <c r="F17" s="1046"/>
      <c r="H17" s="1060" t="s">
        <v>28</v>
      </c>
      <c r="Q17" s="1047"/>
      <c r="R17" s="1061"/>
      <c r="S17" s="1061"/>
      <c r="X17" s="1046"/>
      <c r="AI17" s="1039"/>
    </row>
    <row r="18" spans="1:39" ht="16.5" customHeight="1">
      <c r="B18" s="1047"/>
      <c r="C18" s="1062" t="s">
        <v>29</v>
      </c>
      <c r="F18" s="1046"/>
      <c r="Q18" s="1047"/>
      <c r="X18" s="1046"/>
      <c r="AI18" s="1063"/>
      <c r="AM18" s="1064"/>
    </row>
    <row r="19" spans="1:39" ht="18" customHeight="1">
      <c r="B19" s="1047"/>
      <c r="C19" s="339" t="s">
        <v>30</v>
      </c>
      <c r="F19" s="1046"/>
      <c r="H19" s="339" t="s">
        <v>31</v>
      </c>
      <c r="Q19" s="1055"/>
      <c r="R19" s="884"/>
      <c r="S19" s="884"/>
      <c r="X19" s="1056"/>
      <c r="AH19" s="1064"/>
    </row>
    <row r="20" spans="1:39" ht="16.5" customHeight="1">
      <c r="B20" s="1055"/>
      <c r="C20" s="884" t="s">
        <v>32</v>
      </c>
      <c r="D20" s="884"/>
      <c r="E20" s="884"/>
      <c r="F20" s="1056"/>
      <c r="H20" s="926"/>
      <c r="I20" s="339" t="s">
        <v>33</v>
      </c>
      <c r="T20" s="1040"/>
      <c r="U20" s="1040"/>
      <c r="V20" s="1040"/>
      <c r="W20" s="1040"/>
      <c r="X20" s="1040"/>
    </row>
    <row r="21" spans="1:39" ht="16.5" customHeight="1">
      <c r="B21" s="1040"/>
      <c r="C21" s="1040"/>
      <c r="D21" s="1040"/>
      <c r="E21" s="1040"/>
      <c r="F21" s="1040"/>
      <c r="I21" s="339" t="s">
        <v>34</v>
      </c>
    </row>
    <row r="22" spans="1:39" ht="16.5" customHeight="1">
      <c r="A22" s="1065"/>
      <c r="B22" s="1065"/>
      <c r="C22" s="1065"/>
      <c r="D22" s="1065"/>
      <c r="E22" s="1065"/>
      <c r="F22" s="1065"/>
      <c r="G22" s="1065"/>
      <c r="H22" s="1065"/>
      <c r="I22" s="1065"/>
      <c r="J22" s="1065"/>
      <c r="K22" s="1065"/>
      <c r="L22" s="1065"/>
      <c r="M22" s="1065"/>
      <c r="N22" s="1065"/>
      <c r="O22" s="1065"/>
      <c r="P22" s="1065"/>
      <c r="Q22" s="1065"/>
      <c r="R22" s="1065"/>
      <c r="S22" s="1065"/>
      <c r="T22" s="1065"/>
      <c r="U22" s="1065"/>
      <c r="V22" s="1065"/>
      <c r="W22" s="1065"/>
      <c r="X22" s="1065"/>
    </row>
    <row r="23" spans="1:39" ht="30.75" customHeight="1">
      <c r="B23" s="1329" t="s">
        <v>35</v>
      </c>
      <c r="C23" s="1329"/>
      <c r="D23" s="1329"/>
      <c r="E23" s="1329"/>
      <c r="F23" s="1329"/>
      <c r="G23" s="1329"/>
      <c r="H23" s="1329"/>
      <c r="I23" s="1329"/>
      <c r="J23" s="1329"/>
      <c r="K23" s="1329"/>
      <c r="L23" s="1329"/>
      <c r="M23" s="1329"/>
      <c r="N23" s="1329"/>
      <c r="O23" s="1329"/>
      <c r="P23" s="1329"/>
      <c r="Q23" s="1329"/>
      <c r="R23" s="1329"/>
      <c r="S23" s="1066"/>
      <c r="T23" s="1066"/>
      <c r="U23" s="1066"/>
      <c r="V23" s="1066"/>
    </row>
    <row r="24" spans="1:39" ht="16.5" customHeight="1">
      <c r="B24" s="708" t="s">
        <v>36</v>
      </c>
      <c r="C24" s="339" t="s">
        <v>37</v>
      </c>
      <c r="N24" s="1173"/>
    </row>
    <row r="25" spans="1:39" ht="15" customHeight="1">
      <c r="C25" s="1067"/>
      <c r="D25" s="1040"/>
      <c r="E25" s="1040"/>
      <c r="F25" s="1040"/>
      <c r="G25" s="1040"/>
      <c r="H25" s="1040"/>
      <c r="I25" s="1040"/>
      <c r="J25" s="1040"/>
      <c r="K25" s="1040"/>
      <c r="L25" s="1040"/>
      <c r="M25" s="1047"/>
      <c r="O25" s="339" t="s">
        <v>38</v>
      </c>
    </row>
    <row r="26" spans="1:39" ht="15" customHeight="1">
      <c r="C26" s="1068"/>
      <c r="D26" s="1336" t="s">
        <v>39</v>
      </c>
      <c r="E26" s="1336"/>
      <c r="F26" s="1336"/>
      <c r="G26" s="1337"/>
      <c r="I26" s="1069" t="s">
        <v>40</v>
      </c>
      <c r="J26" s="1070" t="s">
        <v>41</v>
      </c>
      <c r="K26" s="1071" t="s">
        <v>42</v>
      </c>
      <c r="L26" s="1046"/>
    </row>
    <row r="27" spans="1:39" ht="15" customHeight="1">
      <c r="C27" s="1068"/>
      <c r="D27" s="1072" t="s">
        <v>43</v>
      </c>
      <c r="E27" s="1338" t="s">
        <v>44</v>
      </c>
      <c r="F27" s="1339"/>
      <c r="G27" s="1340"/>
      <c r="I27" s="1073" t="s">
        <v>45</v>
      </c>
      <c r="J27" s="1074" t="s">
        <v>45</v>
      </c>
      <c r="K27" s="1075" t="s">
        <v>45</v>
      </c>
      <c r="L27" s="1046"/>
      <c r="O27" s="1038"/>
      <c r="P27" s="1040"/>
      <c r="Q27" s="1040"/>
      <c r="R27" s="1040"/>
      <c r="S27" s="1040"/>
      <c r="T27" s="1076" t="s">
        <v>46</v>
      </c>
      <c r="U27" s="1040"/>
      <c r="V27" s="1040"/>
      <c r="W27" s="1040"/>
      <c r="X27" s="1041"/>
    </row>
    <row r="28" spans="1:39" ht="15" customHeight="1">
      <c r="C28" s="1068"/>
      <c r="D28" s="1077" t="s">
        <v>47</v>
      </c>
      <c r="E28" s="793"/>
      <c r="F28" s="793"/>
      <c r="G28" s="1078"/>
      <c r="I28" s="1079"/>
      <c r="J28" s="712"/>
      <c r="K28" s="1080"/>
      <c r="L28" s="1046"/>
      <c r="O28" s="1081"/>
      <c r="P28" s="1341" t="s">
        <v>39</v>
      </c>
      <c r="Q28" s="1336"/>
      <c r="R28" s="1337"/>
      <c r="S28" s="1047"/>
      <c r="T28" s="1082" t="s">
        <v>48</v>
      </c>
      <c r="U28" s="1083"/>
      <c r="X28" s="1046"/>
    </row>
    <row r="29" spans="1:39" ht="15" customHeight="1">
      <c r="C29" s="1068"/>
      <c r="D29" s="1077"/>
      <c r="E29" s="1342" t="s">
        <v>49</v>
      </c>
      <c r="F29" s="1343"/>
      <c r="G29" s="1344"/>
      <c r="I29" s="1079"/>
      <c r="J29" s="712"/>
      <c r="K29" s="1080"/>
      <c r="L29" s="1046"/>
      <c r="N29" s="708"/>
      <c r="O29" s="1047"/>
      <c r="P29" s="1084" t="s">
        <v>43</v>
      </c>
      <c r="Q29" s="1345" t="s">
        <v>44</v>
      </c>
      <c r="R29" s="1346"/>
      <c r="S29" s="1085"/>
      <c r="T29" s="1086"/>
      <c r="U29" s="1087" t="s">
        <v>50</v>
      </c>
      <c r="V29" s="1087" t="s">
        <v>51</v>
      </c>
      <c r="W29" s="1087" t="s">
        <v>52</v>
      </c>
      <c r="X29" s="1046"/>
    </row>
    <row r="30" spans="1:39" ht="15" customHeight="1">
      <c r="C30" s="1068"/>
      <c r="D30" s="1088"/>
      <c r="E30" s="1089"/>
      <c r="F30" s="1089"/>
      <c r="G30" s="1090"/>
      <c r="I30" s="1091"/>
      <c r="J30" s="1092"/>
      <c r="K30" s="1093"/>
      <c r="L30" s="1046"/>
      <c r="O30" s="1047"/>
      <c r="P30" s="1094" t="s">
        <v>47</v>
      </c>
      <c r="Q30" s="793"/>
      <c r="R30" s="1095"/>
      <c r="T30" s="1096"/>
      <c r="U30" s="1097"/>
      <c r="V30" s="1098"/>
      <c r="W30" s="1098"/>
      <c r="X30" s="1046"/>
    </row>
    <row r="31" spans="1:39" ht="15" customHeight="1">
      <c r="C31" s="1099"/>
      <c r="D31" s="884"/>
      <c r="E31" s="884"/>
      <c r="F31" s="884"/>
      <c r="G31" s="884"/>
      <c r="H31" s="884"/>
      <c r="I31" s="884"/>
      <c r="J31" s="884"/>
      <c r="K31" s="884"/>
      <c r="L31" s="1056"/>
      <c r="O31" s="1047"/>
      <c r="P31" s="1100" t="s">
        <v>53</v>
      </c>
      <c r="Q31" s="1101"/>
      <c r="R31" s="1046"/>
      <c r="T31" s="1102" t="s">
        <v>40</v>
      </c>
      <c r="U31" s="1103" t="s">
        <v>54</v>
      </c>
      <c r="V31" s="1104"/>
      <c r="W31" s="1104"/>
      <c r="X31" s="1046"/>
    </row>
    <row r="32" spans="1:39" ht="15" customHeight="1">
      <c r="O32" s="1047"/>
      <c r="P32" s="1100" t="s">
        <v>55</v>
      </c>
      <c r="Q32" s="793"/>
      <c r="R32" s="1046"/>
      <c r="T32" s="1102" t="s">
        <v>41</v>
      </c>
      <c r="U32" s="1105" t="s">
        <v>56</v>
      </c>
      <c r="V32" s="1104"/>
      <c r="W32" s="1104"/>
      <c r="X32" s="1046"/>
    </row>
    <row r="33" spans="1:24" ht="15" customHeight="1">
      <c r="C33" s="708"/>
      <c r="O33" s="1047"/>
      <c r="P33" s="1106"/>
      <c r="Q33" s="793"/>
      <c r="R33" s="1046"/>
      <c r="T33" s="1102" t="s">
        <v>42</v>
      </c>
      <c r="U33" s="1105" t="s">
        <v>57</v>
      </c>
      <c r="V33" s="1104"/>
      <c r="W33" s="1104"/>
      <c r="X33" s="1046"/>
    </row>
    <row r="34" spans="1:24" ht="15" customHeight="1">
      <c r="C34" s="1067"/>
      <c r="D34" s="1040"/>
      <c r="E34" s="1040"/>
      <c r="F34" s="1040"/>
      <c r="G34" s="1040"/>
      <c r="H34" s="1040"/>
      <c r="I34" s="1040"/>
      <c r="J34" s="1040"/>
      <c r="K34" s="1040"/>
      <c r="L34" s="1041"/>
      <c r="O34" s="1047"/>
      <c r="P34" s="1106"/>
      <c r="Q34" s="793"/>
      <c r="R34" s="1046"/>
      <c r="T34" s="1107"/>
      <c r="U34" s="1108"/>
      <c r="V34" s="1104"/>
      <c r="W34" s="1104"/>
      <c r="X34" s="1046"/>
    </row>
    <row r="35" spans="1:24" ht="15" customHeight="1">
      <c r="C35" s="1068"/>
      <c r="D35" s="1336" t="s">
        <v>39</v>
      </c>
      <c r="E35" s="1336"/>
      <c r="F35" s="1336"/>
      <c r="G35" s="1337"/>
      <c r="I35" s="1069" t="s">
        <v>40</v>
      </c>
      <c r="J35" s="1070" t="s">
        <v>41</v>
      </c>
      <c r="K35" s="1071" t="s">
        <v>42</v>
      </c>
      <c r="L35" s="1046"/>
      <c r="O35" s="1047"/>
      <c r="P35" s="1109"/>
      <c r="Q35" s="1089"/>
      <c r="R35" s="1056"/>
      <c r="T35" s="1110"/>
      <c r="U35" s="1111"/>
      <c r="V35" s="1112"/>
      <c r="W35" s="1112"/>
      <c r="X35" s="1046"/>
    </row>
    <row r="36" spans="1:24" ht="15" customHeight="1">
      <c r="C36" s="1068"/>
      <c r="D36" s="1072" t="s">
        <v>43</v>
      </c>
      <c r="E36" s="1338" t="s">
        <v>44</v>
      </c>
      <c r="F36" s="1339"/>
      <c r="G36" s="1340"/>
      <c r="I36" s="1073" t="s">
        <v>45</v>
      </c>
      <c r="J36" s="1074" t="s">
        <v>45</v>
      </c>
      <c r="K36" s="1075" t="s">
        <v>45</v>
      </c>
      <c r="L36" s="1046"/>
      <c r="O36" s="1047"/>
      <c r="W36" s="1113"/>
      <c r="X36" s="1046"/>
    </row>
    <row r="37" spans="1:24" ht="15" customHeight="1">
      <c r="C37" s="1068"/>
      <c r="D37" s="1077" t="s">
        <v>47</v>
      </c>
      <c r="E37" s="793"/>
      <c r="F37" s="793"/>
      <c r="G37" s="1078"/>
      <c r="I37" s="1079"/>
      <c r="J37" s="712"/>
      <c r="K37" s="1080"/>
      <c r="L37" s="1046"/>
      <c r="O37" s="1047"/>
      <c r="P37" s="1114"/>
      <c r="T37" s="1115" t="s">
        <v>58</v>
      </c>
      <c r="U37" s="1116"/>
      <c r="V37" s="1116"/>
      <c r="W37" s="1116"/>
      <c r="X37" s="1046"/>
    </row>
    <row r="38" spans="1:24" ht="15" customHeight="1">
      <c r="C38" s="1068"/>
      <c r="D38" s="1077"/>
      <c r="E38" s="1342" t="s">
        <v>59</v>
      </c>
      <c r="F38" s="1343"/>
      <c r="G38" s="1344"/>
      <c r="I38" s="1079"/>
      <c r="J38" s="712"/>
      <c r="K38" s="1080"/>
      <c r="L38" s="1046"/>
      <c r="O38" s="1047"/>
      <c r="T38" s="1115"/>
      <c r="U38" s="1116"/>
      <c r="V38" s="1116"/>
      <c r="W38" s="1116"/>
      <c r="X38" s="1046"/>
    </row>
    <row r="39" spans="1:24" ht="15" customHeight="1">
      <c r="C39" s="1068"/>
      <c r="D39" s="1088"/>
      <c r="E39" s="1089"/>
      <c r="F39" s="1089"/>
      <c r="G39" s="1090"/>
      <c r="I39" s="1091"/>
      <c r="J39" s="1092"/>
      <c r="K39" s="1093"/>
      <c r="L39" s="1046"/>
      <c r="O39" s="1055"/>
      <c r="P39" s="884"/>
      <c r="Q39" s="884"/>
      <c r="R39" s="884"/>
      <c r="S39" s="884"/>
      <c r="T39" s="884"/>
      <c r="U39" s="884"/>
      <c r="V39" s="884"/>
      <c r="W39" s="884"/>
      <c r="X39" s="1056"/>
    </row>
    <row r="40" spans="1:24" ht="15" customHeight="1">
      <c r="C40" s="1099"/>
      <c r="D40" s="884"/>
      <c r="E40" s="884"/>
      <c r="F40" s="884"/>
      <c r="G40" s="884"/>
      <c r="H40" s="884"/>
      <c r="I40" s="884"/>
      <c r="J40" s="884"/>
      <c r="K40" s="884"/>
      <c r="L40" s="1056"/>
      <c r="P40" s="1347" t="s">
        <v>60</v>
      </c>
      <c r="Q40" s="1348"/>
      <c r="R40" s="1349" t="s">
        <v>61</v>
      </c>
      <c r="S40" s="1350"/>
      <c r="T40" s="1040"/>
      <c r="U40" s="1040"/>
      <c r="V40" s="1040"/>
      <c r="W40" s="1040"/>
      <c r="X40" s="1040"/>
    </row>
    <row r="41" spans="1:24" ht="15" customHeight="1">
      <c r="C41" s="708"/>
      <c r="D41" s="1174"/>
      <c r="E41" s="1333" t="s">
        <v>62</v>
      </c>
      <c r="F41" s="1334"/>
    </row>
    <row r="42" spans="1:24" ht="15.75" customHeight="1">
      <c r="A42" s="1065"/>
      <c r="B42" s="1117"/>
      <c r="C42" s="1117"/>
      <c r="D42" s="1117"/>
      <c r="E42" s="1117"/>
      <c r="F42" s="1117"/>
      <c r="G42" s="1117"/>
      <c r="H42" s="1117"/>
      <c r="I42" s="1117"/>
      <c r="J42" s="1117"/>
      <c r="K42" s="1117"/>
      <c r="L42" s="1117"/>
      <c r="M42" s="1117"/>
      <c r="N42" s="1065"/>
      <c r="O42" s="1065"/>
      <c r="P42" s="1065"/>
      <c r="Q42" s="1065"/>
      <c r="R42" s="1065"/>
      <c r="S42" s="1065"/>
      <c r="T42" s="1065"/>
      <c r="U42" s="1065"/>
      <c r="V42" s="1065"/>
      <c r="W42" s="1065"/>
      <c r="X42" s="1065"/>
    </row>
    <row r="43" spans="1:24" ht="24" customHeight="1">
      <c r="B43" s="1363" t="s">
        <v>63</v>
      </c>
      <c r="C43" s="1363"/>
      <c r="D43" s="1363"/>
      <c r="E43" s="1363"/>
      <c r="F43" s="1363"/>
      <c r="G43" s="1363"/>
      <c r="H43" s="1363"/>
      <c r="I43" s="1363"/>
      <c r="J43" s="1118"/>
      <c r="K43" s="1118"/>
      <c r="L43" s="1118"/>
      <c r="M43" s="1118"/>
      <c r="N43" s="1118"/>
    </row>
    <row r="44" spans="1:24" ht="19.5" customHeight="1">
      <c r="B44" s="1046"/>
      <c r="C44" s="1364" t="s">
        <v>64</v>
      </c>
      <c r="D44" s="1365"/>
      <c r="E44" s="1366"/>
      <c r="F44" s="1119"/>
      <c r="G44" s="1119"/>
      <c r="H44" s="1119"/>
      <c r="I44" s="1119"/>
      <c r="J44" s="1119"/>
      <c r="K44" s="1119"/>
      <c r="L44" s="1119"/>
      <c r="M44" s="1119" t="s">
        <v>65</v>
      </c>
      <c r="N44" s="1119"/>
      <c r="O44" s="1119"/>
      <c r="P44" s="1119"/>
      <c r="Q44" s="1119"/>
      <c r="R44" s="1119"/>
      <c r="S44" s="1119"/>
      <c r="T44" s="1119"/>
      <c r="U44" s="1119"/>
      <c r="V44" s="1119"/>
      <c r="W44" s="1119"/>
      <c r="X44" s="1120"/>
    </row>
    <row r="45" spans="1:24" ht="22.5" customHeight="1">
      <c r="B45" s="1046"/>
      <c r="C45" s="1367" t="s">
        <v>66</v>
      </c>
      <c r="D45" s="1368"/>
      <c r="E45" s="1369"/>
      <c r="F45" s="1113" t="s">
        <v>67</v>
      </c>
      <c r="G45" s="1121"/>
      <c r="H45" s="1121"/>
      <c r="I45" s="1121"/>
      <c r="J45" s="1121"/>
      <c r="K45" s="1121"/>
      <c r="L45" s="1121"/>
      <c r="M45" s="1121"/>
      <c r="N45" s="1121"/>
      <c r="O45" s="1121"/>
      <c r="P45" s="1121"/>
      <c r="Q45" s="1121"/>
      <c r="R45" s="1121"/>
      <c r="S45" s="1121"/>
      <c r="T45" s="1121"/>
      <c r="U45" s="1121"/>
      <c r="V45" s="1121"/>
      <c r="W45" s="1121"/>
      <c r="X45" s="1122"/>
    </row>
    <row r="46" spans="1:24" ht="22.5" customHeight="1">
      <c r="B46" s="1046"/>
      <c r="C46" s="1370" t="s">
        <v>68</v>
      </c>
      <c r="D46" s="1371"/>
      <c r="E46" s="1372"/>
      <c r="F46" s="1040" t="s">
        <v>69</v>
      </c>
      <c r="G46" s="1040"/>
      <c r="H46" s="1040"/>
      <c r="I46" s="1040"/>
      <c r="J46" s="1040"/>
      <c r="K46" s="1040"/>
      <c r="L46" s="1040"/>
      <c r="M46" s="1040"/>
      <c r="N46" s="1040"/>
      <c r="O46" s="1040"/>
      <c r="P46" s="1040"/>
      <c r="Q46" s="1040"/>
      <c r="R46" s="1040"/>
      <c r="S46" s="1040"/>
      <c r="T46" s="1040"/>
      <c r="U46" s="1040"/>
      <c r="V46" s="1040"/>
      <c r="W46" s="1040"/>
      <c r="X46" s="1041"/>
    </row>
    <row r="47" spans="1:24" ht="22.5" customHeight="1">
      <c r="B47" s="1046"/>
      <c r="C47" s="1373" t="s">
        <v>70</v>
      </c>
      <c r="D47" s="1374"/>
      <c r="E47" s="1375"/>
      <c r="F47" s="1113" t="s">
        <v>71</v>
      </c>
      <c r="G47" s="1113"/>
      <c r="H47" s="1113"/>
      <c r="I47" s="1113"/>
      <c r="J47" s="1113"/>
      <c r="K47" s="1113"/>
      <c r="L47" s="1113"/>
      <c r="M47" s="1113"/>
      <c r="N47" s="1113"/>
      <c r="O47" s="1113"/>
      <c r="P47" s="1113"/>
      <c r="Q47" s="1113"/>
      <c r="R47" s="1113"/>
      <c r="S47" s="1113"/>
      <c r="T47" s="1113"/>
      <c r="U47" s="1113"/>
      <c r="V47" s="1113"/>
      <c r="W47" s="1113"/>
      <c r="X47" s="1122"/>
    </row>
    <row r="48" spans="1:24" ht="22.5" customHeight="1">
      <c r="B48" s="1046"/>
      <c r="C48" s="1373" t="s">
        <v>72</v>
      </c>
      <c r="D48" s="1374"/>
      <c r="E48" s="1375"/>
      <c r="F48" s="1113" t="s">
        <v>73</v>
      </c>
      <c r="G48" s="1113"/>
      <c r="H48" s="1113"/>
      <c r="I48" s="1113"/>
      <c r="J48" s="1113"/>
      <c r="K48" s="1113"/>
      <c r="L48" s="1113"/>
      <c r="M48" s="1113"/>
      <c r="N48" s="1113"/>
      <c r="O48" s="1113"/>
      <c r="P48" s="1113"/>
      <c r="Q48" s="1113"/>
      <c r="R48" s="1113"/>
      <c r="S48" s="1113"/>
      <c r="T48" s="1113"/>
      <c r="U48" s="1113"/>
      <c r="V48" s="1113"/>
      <c r="W48" s="1113"/>
      <c r="X48" s="1122"/>
    </row>
    <row r="49" spans="2:24" ht="17.25" customHeight="1">
      <c r="B49" s="1046"/>
      <c r="C49" s="1351" t="s">
        <v>74</v>
      </c>
      <c r="D49" s="1352"/>
      <c r="E49" s="1353"/>
      <c r="F49" s="1038" t="s">
        <v>75</v>
      </c>
      <c r="G49" s="1040"/>
      <c r="H49" s="1040"/>
      <c r="I49" s="1040"/>
      <c r="J49" s="1040"/>
      <c r="K49" s="1040"/>
      <c r="L49" s="1040"/>
      <c r="M49" s="1040"/>
      <c r="N49" s="1040"/>
      <c r="O49" s="1040"/>
      <c r="P49" s="1040"/>
      <c r="Q49" s="1040"/>
      <c r="R49" s="1040"/>
      <c r="S49" s="1040"/>
      <c r="T49" s="1040"/>
      <c r="U49" s="1040"/>
      <c r="V49" s="1040"/>
      <c r="W49" s="1040"/>
      <c r="X49" s="1041"/>
    </row>
    <row r="50" spans="2:24" ht="17.25" customHeight="1">
      <c r="B50" s="1046"/>
      <c r="C50" s="1354"/>
      <c r="D50" s="1355"/>
      <c r="E50" s="1356"/>
      <c r="F50" s="1055" t="s">
        <v>76</v>
      </c>
      <c r="G50" s="884"/>
      <c r="H50" s="884"/>
      <c r="I50" s="884"/>
      <c r="J50" s="884"/>
      <c r="K50" s="884"/>
      <c r="L50" s="884"/>
      <c r="M50" s="884"/>
      <c r="N50" s="884"/>
      <c r="O50" s="884"/>
      <c r="P50" s="884"/>
      <c r="Q50" s="884"/>
      <c r="R50" s="884"/>
      <c r="S50" s="884"/>
      <c r="T50" s="884"/>
      <c r="U50" s="884"/>
      <c r="V50" s="884"/>
      <c r="W50" s="884"/>
      <c r="X50" s="1056"/>
    </row>
    <row r="51" spans="2:24" ht="18" customHeight="1">
      <c r="B51" s="1046"/>
      <c r="C51" s="1357" t="s">
        <v>77</v>
      </c>
      <c r="D51" s="1358"/>
      <c r="E51" s="1359"/>
      <c r="F51" s="1038" t="s">
        <v>78</v>
      </c>
      <c r="G51" s="1040"/>
      <c r="H51" s="1040"/>
      <c r="I51" s="1040"/>
      <c r="J51" s="1040"/>
      <c r="K51" s="1040"/>
      <c r="L51" s="1040"/>
      <c r="M51" s="1040"/>
      <c r="N51" s="1040"/>
      <c r="O51" s="1040"/>
      <c r="P51" s="1040"/>
      <c r="Q51" s="1040"/>
      <c r="R51" s="1040"/>
      <c r="S51" s="1040"/>
      <c r="T51" s="1040"/>
      <c r="U51" s="1040"/>
      <c r="V51" s="1040"/>
      <c r="W51" s="1040"/>
      <c r="X51" s="1041"/>
    </row>
    <row r="52" spans="2:24" ht="18" customHeight="1">
      <c r="B52" s="1046"/>
      <c r="C52" s="1360"/>
      <c r="D52" s="1361"/>
      <c r="E52" s="1362"/>
      <c r="F52" s="1123" t="s">
        <v>79</v>
      </c>
      <c r="G52" s="1124"/>
      <c r="H52" s="1124"/>
      <c r="I52" s="1124"/>
      <c r="J52" s="1124"/>
      <c r="K52" s="1124"/>
      <c r="L52" s="1124"/>
      <c r="M52" s="1124"/>
      <c r="N52" s="1124"/>
      <c r="O52" s="1125"/>
      <c r="P52" s="1125"/>
      <c r="Q52" s="1125"/>
      <c r="R52" s="1125"/>
      <c r="S52" s="1125"/>
      <c r="T52" s="1125"/>
      <c r="U52" s="1125"/>
      <c r="V52" s="1125"/>
      <c r="W52" s="1125"/>
      <c r="X52" s="1126"/>
    </row>
    <row r="53" spans="2:24" ht="26.25" customHeight="1">
      <c r="C53" s="708"/>
    </row>
    <row r="54" spans="2:24" ht="16.5" customHeight="1">
      <c r="C54" s="708"/>
    </row>
    <row r="55" spans="2:24" ht="16.5" customHeight="1">
      <c r="C55" s="708"/>
    </row>
    <row r="56" spans="2:24" ht="16.5" customHeight="1">
      <c r="C56" s="708"/>
    </row>
  </sheetData>
  <mergeCells count="27">
    <mergeCell ref="C49:E50"/>
    <mergeCell ref="C51:E52"/>
    <mergeCell ref="B43:I43"/>
    <mergeCell ref="C44:E44"/>
    <mergeCell ref="C45:E45"/>
    <mergeCell ref="C46:E46"/>
    <mergeCell ref="C47:E47"/>
    <mergeCell ref="C48:E48"/>
    <mergeCell ref="E41:F41"/>
    <mergeCell ref="R7:W7"/>
    <mergeCell ref="B23:R23"/>
    <mergeCell ref="D26:G26"/>
    <mergeCell ref="E27:G27"/>
    <mergeCell ref="P28:R28"/>
    <mergeCell ref="E29:G29"/>
    <mergeCell ref="Q29:R29"/>
    <mergeCell ref="D35:G35"/>
    <mergeCell ref="E36:G36"/>
    <mergeCell ref="E38:G38"/>
    <mergeCell ref="P40:Q40"/>
    <mergeCell ref="R40:S40"/>
    <mergeCell ref="C6:E6"/>
    <mergeCell ref="C1:I1"/>
    <mergeCell ref="B3:J3"/>
    <mergeCell ref="S4:V4"/>
    <mergeCell ref="C5:E5"/>
    <mergeCell ref="S5:V5"/>
  </mergeCells>
  <phoneticPr fontId="38"/>
  <hyperlinks>
    <hyperlink ref="R7" r:id="rId1" xr:uid="{B13A82DD-9EE3-492C-AB4A-C6E21A87486F}"/>
    <hyperlink ref="C18" r:id="rId2" xr:uid="{CAB37DE7-3703-4D84-B7D9-DA9361E88D8E}"/>
    <hyperlink ref="C17" r:id="rId3" xr:uid="{86E48542-5A10-476E-9C49-434B80767AF6}"/>
  </hyperlinks>
  <pageMargins left="0.43307086614173229" right="0.31496062992125984" top="0.47244094488188981" bottom="0.35433070866141736" header="0.31496062992125984" footer="0.19685039370078741"/>
  <pageSetup paperSize="9" scale="95" orientation="portrait" r:id="rId4"/>
  <headerFooter>
    <oddFooter>&amp;R&amp;K00-0472022.10.12.改訂</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F165B-AA86-474C-8474-5C24EFC19068}">
  <sheetPr>
    <tabColor rgb="FFFFFF99"/>
  </sheetPr>
  <dimension ref="A1:CT64"/>
  <sheetViews>
    <sheetView showZeros="0" zoomScale="90" zoomScaleNormal="90" zoomScaleSheetLayoutView="90" workbookViewId="0">
      <selection activeCell="C33" sqref="E37"/>
    </sheetView>
  </sheetViews>
  <sheetFormatPr defaultColWidth="9" defaultRowHeight="14.25" customHeight="1" outlineLevelCol="1"/>
  <cols>
    <col min="1" max="1" width="2.375" style="1" customWidth="1"/>
    <col min="2" max="2" width="1.75" style="1" customWidth="1"/>
    <col min="3" max="3" width="2.625" style="1" customWidth="1"/>
    <col min="4" max="4" width="9.125" style="1" customWidth="1"/>
    <col min="5" max="5" width="2.125" style="1" customWidth="1"/>
    <col min="6" max="6" width="5.125" style="1" customWidth="1"/>
    <col min="7" max="7" width="9.875" style="1" customWidth="1"/>
    <col min="8" max="8" width="6.625" style="1" customWidth="1"/>
    <col min="9" max="9" width="9.625" style="1" customWidth="1"/>
    <col min="10" max="10" width="3.125" style="1" customWidth="1"/>
    <col min="11" max="11" width="6.75" style="1" customWidth="1"/>
    <col min="12" max="12" width="4" style="1" customWidth="1"/>
    <col min="13" max="13" width="10.375" style="1" customWidth="1"/>
    <col min="14" max="14" width="3.5" style="1" customWidth="1"/>
    <col min="15" max="15" width="1.25" style="1" customWidth="1"/>
    <col min="16" max="16" width="15.125" style="1" customWidth="1"/>
    <col min="17" max="17" width="2.25" style="1" customWidth="1"/>
    <col min="18" max="18" width="13.5" style="1" customWidth="1"/>
    <col min="19" max="19" width="2" style="1" customWidth="1"/>
    <col min="20" max="20" width="11.125" style="1" customWidth="1"/>
    <col min="21" max="21" width="3.375" style="1" customWidth="1"/>
    <col min="22" max="22" width="11" style="1" customWidth="1"/>
    <col min="23" max="23" width="6.625" style="1" customWidth="1"/>
    <col min="24" max="24" width="10.875" style="1" customWidth="1"/>
    <col min="25" max="25" width="5" style="1" customWidth="1"/>
    <col min="26" max="26" width="3.75" style="1" customWidth="1"/>
    <col min="27" max="27" width="8.125" style="1" customWidth="1"/>
    <col min="28" max="28" width="5" style="1" customWidth="1"/>
    <col min="29" max="29" width="2.375" style="1" customWidth="1"/>
    <col min="30" max="30" width="6.125" style="1" customWidth="1"/>
    <col min="31" max="31" width="16.25" style="1" customWidth="1"/>
    <col min="32" max="32" width="3.5" style="1" customWidth="1"/>
    <col min="33" max="33" width="2.625" style="1" customWidth="1"/>
    <col min="34" max="34" width="9.125" style="1" customWidth="1"/>
    <col min="35" max="35" width="2.125" style="1" customWidth="1"/>
    <col min="36" max="36" width="5.125" style="1" customWidth="1"/>
    <col min="37" max="37" width="9.875" style="1" customWidth="1"/>
    <col min="38" max="38" width="6.625" style="1" customWidth="1"/>
    <col min="39" max="39" width="9.625" style="1" customWidth="1"/>
    <col min="40" max="40" width="3.125" style="1" customWidth="1"/>
    <col min="41" max="41" width="6.75" style="1" customWidth="1"/>
    <col min="42" max="42" width="4" style="1" customWidth="1"/>
    <col min="43" max="43" width="10.375" style="1" customWidth="1"/>
    <col min="44" max="44" width="3.5" style="1" customWidth="1"/>
    <col min="45" max="45" width="1.25" style="1" customWidth="1"/>
    <col min="46" max="46" width="15.125" style="1" customWidth="1"/>
    <col min="47" max="47" width="2.25" style="1" customWidth="1"/>
    <col min="48" max="48" width="13.5" style="1" customWidth="1"/>
    <col min="49" max="49" width="2" style="1" customWidth="1"/>
    <col min="50" max="50" width="11.125" style="1" customWidth="1"/>
    <col min="51" max="51" width="3.375" style="1" customWidth="1"/>
    <col min="52" max="52" width="11" style="1" customWidth="1"/>
    <col min="53" max="53" width="6.625" style="1" customWidth="1"/>
    <col min="54" max="54" width="10.875" style="1" customWidth="1"/>
    <col min="55" max="55" width="5" style="1" customWidth="1"/>
    <col min="56" max="56" width="3.75" style="1" customWidth="1"/>
    <col min="57" max="57" width="8.125" style="1" customWidth="1"/>
    <col min="58" max="58" width="5" style="1" customWidth="1"/>
    <col min="59" max="59" width="2.375" style="1" customWidth="1"/>
    <col min="60" max="60" width="6.125" style="1" customWidth="1"/>
    <col min="61" max="61" width="16.25" style="1" customWidth="1"/>
    <col min="62" max="62" width="3.5" style="1" hidden="1" customWidth="1" outlineLevel="1"/>
    <col min="63" max="63" width="2.625" style="1" hidden="1" customWidth="1" outlineLevel="1"/>
    <col min="64" max="64" width="9.125" style="1" hidden="1" customWidth="1" outlineLevel="1"/>
    <col min="65" max="65" width="2.125" style="1" hidden="1" customWidth="1" outlineLevel="1"/>
    <col min="66" max="66" width="5.125" style="1" hidden="1" customWidth="1" outlineLevel="1"/>
    <col min="67" max="67" width="9.875" style="1" hidden="1" customWidth="1" outlineLevel="1"/>
    <col min="68" max="68" width="6.625" style="1" hidden="1" customWidth="1" outlineLevel="1"/>
    <col min="69" max="69" width="9.625" style="1" hidden="1" customWidth="1" outlineLevel="1"/>
    <col min="70" max="70" width="3.125" style="1" hidden="1" customWidth="1" outlineLevel="1"/>
    <col min="71" max="71" width="6.75" style="1" hidden="1" customWidth="1" outlineLevel="1"/>
    <col min="72" max="72" width="4" style="1" hidden="1" customWidth="1" outlineLevel="1"/>
    <col min="73" max="73" width="10.375" style="1" hidden="1" customWidth="1" outlineLevel="1"/>
    <col min="74" max="74" width="3.5" style="1" hidden="1" customWidth="1" outlineLevel="1"/>
    <col min="75" max="75" width="1.25" style="1" hidden="1" customWidth="1" outlineLevel="1"/>
    <col min="76" max="76" width="15.125" style="1" hidden="1" customWidth="1" outlineLevel="1"/>
    <col min="77" max="77" width="2.25" style="1" hidden="1" customWidth="1" outlineLevel="1"/>
    <col min="78" max="78" width="13.5" style="1" hidden="1" customWidth="1" outlineLevel="1"/>
    <col min="79" max="79" width="2" style="1" hidden="1" customWidth="1" outlineLevel="1"/>
    <col min="80" max="80" width="11.125" style="1" hidden="1" customWidth="1" outlineLevel="1"/>
    <col min="81" max="81" width="3.375" style="1" hidden="1" customWidth="1" outlineLevel="1"/>
    <col min="82" max="82" width="11" style="1" hidden="1" customWidth="1" outlineLevel="1"/>
    <col min="83" max="83" width="6.625" style="1" hidden="1" customWidth="1" outlineLevel="1"/>
    <col min="84" max="84" width="10.875" style="1" hidden="1" customWidth="1" outlineLevel="1"/>
    <col min="85" max="85" width="5" style="1" hidden="1" customWidth="1" outlineLevel="1"/>
    <col min="86" max="86" width="3.75" style="1" hidden="1" customWidth="1" outlineLevel="1"/>
    <col min="87" max="87" width="8.125" style="1" hidden="1" customWidth="1" outlineLevel="1"/>
    <col min="88" max="88" width="5" style="1" hidden="1" customWidth="1" outlineLevel="1"/>
    <col min="89" max="89" width="2.375" style="1" hidden="1" customWidth="1" outlineLevel="1"/>
    <col min="90" max="90" width="6.125" style="1" hidden="1" customWidth="1" outlineLevel="1"/>
    <col min="91" max="91" width="16.25" style="1" hidden="1" customWidth="1" outlineLevel="1"/>
    <col min="92" max="92" width="2.375" style="1" customWidth="1" collapsed="1"/>
    <col min="93" max="16384" width="9" style="1"/>
  </cols>
  <sheetData>
    <row r="1" spans="1:98" s="800" customFormat="1" ht="24" customHeight="1">
      <c r="A1" s="859"/>
      <c r="B1" s="859"/>
      <c r="C1" s="859"/>
      <c r="D1" s="859"/>
      <c r="E1" s="859"/>
      <c r="F1" s="860"/>
      <c r="G1" s="861" t="s">
        <v>543</v>
      </c>
      <c r="H1" s="859"/>
      <c r="I1" s="859"/>
      <c r="J1" s="859"/>
      <c r="K1" s="859"/>
      <c r="L1" s="859"/>
      <c r="M1" s="859"/>
      <c r="N1" s="859"/>
      <c r="O1" s="859"/>
      <c r="P1" s="859"/>
      <c r="Q1" s="859"/>
      <c r="R1" s="859"/>
      <c r="S1" s="846"/>
      <c r="T1" s="839" t="s">
        <v>544</v>
      </c>
      <c r="U1" s="846"/>
      <c r="V1" s="846"/>
      <c r="W1" s="846"/>
      <c r="X1" s="846"/>
      <c r="Y1" s="846"/>
      <c r="Z1" s="846"/>
      <c r="AA1" s="846"/>
      <c r="AB1" s="846"/>
      <c r="AC1" s="846"/>
      <c r="AD1" s="846"/>
      <c r="AE1" s="846"/>
      <c r="AF1" s="859"/>
      <c r="AG1" s="859"/>
      <c r="AH1" s="859"/>
      <c r="AI1" s="859"/>
      <c r="AJ1" s="859"/>
      <c r="AK1" s="861" t="s">
        <v>545</v>
      </c>
      <c r="AL1" s="859"/>
      <c r="AM1" s="859"/>
      <c r="AN1" s="859"/>
      <c r="AO1" s="859"/>
      <c r="AP1" s="859"/>
      <c r="AQ1" s="859"/>
      <c r="AR1" s="859"/>
      <c r="AS1" s="859"/>
      <c r="AT1" s="859"/>
      <c r="AU1" s="859"/>
      <c r="AV1" s="859"/>
      <c r="AW1" s="846"/>
      <c r="AX1" s="839" t="s">
        <v>546</v>
      </c>
      <c r="AY1" s="846"/>
      <c r="AZ1" s="846"/>
      <c r="BA1" s="846"/>
      <c r="BB1" s="846"/>
      <c r="BC1" s="846"/>
      <c r="BD1" s="846"/>
      <c r="BE1" s="846"/>
      <c r="BF1" s="846"/>
      <c r="BG1" s="846"/>
      <c r="BH1" s="846"/>
      <c r="BI1" s="846"/>
      <c r="BJ1" s="859"/>
      <c r="BK1" s="859"/>
      <c r="BL1" s="861" t="s">
        <v>547</v>
      </c>
      <c r="BM1" s="859"/>
      <c r="BN1" s="859"/>
      <c r="BO1" s="859"/>
      <c r="BP1" s="859"/>
      <c r="BQ1" s="859"/>
      <c r="BR1" s="859"/>
      <c r="BS1" s="859"/>
      <c r="BT1" s="859"/>
      <c r="BU1" s="859"/>
      <c r="BV1" s="859"/>
      <c r="BW1" s="859"/>
      <c r="BX1" s="859"/>
      <c r="BY1" s="859"/>
      <c r="BZ1" s="859"/>
      <c r="CA1" s="859"/>
      <c r="CB1" s="859"/>
      <c r="CC1" s="859"/>
      <c r="CD1" s="859"/>
      <c r="CE1" s="859"/>
      <c r="CF1" s="859"/>
      <c r="CG1" s="859"/>
      <c r="CH1" s="859"/>
      <c r="CI1" s="859"/>
      <c r="CJ1" s="859"/>
      <c r="CK1" s="859"/>
      <c r="CL1" s="859"/>
      <c r="CM1" s="859"/>
      <c r="CN1" s="859"/>
      <c r="CO1" s="862" t="s">
        <v>548</v>
      </c>
      <c r="CP1" s="859"/>
      <c r="CQ1" s="859"/>
      <c r="CR1" s="859"/>
      <c r="CS1" s="859"/>
      <c r="CT1" s="859"/>
    </row>
    <row r="2" spans="1:98" ht="12" customHeight="1">
      <c r="C2" s="212"/>
      <c r="AG2" s="212"/>
      <c r="BK2" s="212"/>
    </row>
    <row r="3" spans="1:98" s="3" customFormat="1" ht="14.25" customHeight="1">
      <c r="C3" s="1807" t="s">
        <v>549</v>
      </c>
      <c r="D3" s="1808"/>
      <c r="E3" s="1808"/>
      <c r="F3" s="1808"/>
      <c r="G3" s="1809"/>
      <c r="H3" s="3" t="s">
        <v>550</v>
      </c>
      <c r="S3" s="212"/>
      <c r="AD3" s="2185"/>
      <c r="AE3" s="2185"/>
      <c r="AF3" s="1205"/>
      <c r="AG3" s="1807" t="s">
        <v>549</v>
      </c>
      <c r="AH3" s="1808"/>
      <c r="AI3" s="1808"/>
      <c r="AJ3" s="1808"/>
      <c r="AK3" s="1809"/>
      <c r="AW3" s="212"/>
      <c r="BH3" s="2185"/>
      <c r="BI3" s="2185"/>
      <c r="BJ3" s="1205"/>
      <c r="BK3" s="1807" t="s">
        <v>549</v>
      </c>
      <c r="BL3" s="1808"/>
      <c r="BM3" s="1808"/>
      <c r="BN3" s="1808"/>
      <c r="BO3" s="1809"/>
      <c r="CA3" s="212"/>
      <c r="CL3" s="2185"/>
      <c r="CM3" s="2185"/>
    </row>
    <row r="4" spans="1:98" ht="14.25" customHeight="1">
      <c r="C4" s="212"/>
      <c r="D4" s="2187" t="s">
        <v>551</v>
      </c>
      <c r="E4" s="2187"/>
      <c r="F4" s="2187"/>
      <c r="G4" s="801"/>
      <c r="H4" s="801"/>
      <c r="O4" s="1806" t="str">
        <f>登録!N7</f>
        <v>　　年　　　月　　　日</v>
      </c>
      <c r="P4" s="1806"/>
      <c r="Q4" s="802"/>
      <c r="R4" s="529"/>
      <c r="S4" s="212"/>
      <c r="T4" s="212"/>
      <c r="U4" s="212"/>
      <c r="W4" s="447"/>
      <c r="X4" s="529"/>
      <c r="AD4" s="207"/>
      <c r="AE4" s="207"/>
      <c r="AF4" s="207"/>
      <c r="AG4" s="212"/>
      <c r="AH4" s="2188" t="s">
        <v>552</v>
      </c>
      <c r="AI4" s="2188"/>
      <c r="AJ4" s="2188"/>
      <c r="AK4" s="801"/>
      <c r="AL4" s="801"/>
      <c r="AS4" s="2033" t="str">
        <f>O4</f>
        <v>　　年　　　月　　　日</v>
      </c>
      <c r="AT4" s="2033"/>
      <c r="AU4" s="802"/>
      <c r="AV4" s="529"/>
      <c r="AW4" s="212"/>
      <c r="AX4" s="2184"/>
      <c r="AY4" s="2184"/>
      <c r="AZ4" s="2184"/>
      <c r="BA4" s="447"/>
      <c r="BB4" s="529"/>
      <c r="BH4" s="207"/>
      <c r="BI4" s="207"/>
      <c r="BJ4" s="207"/>
      <c r="BK4" s="1204"/>
      <c r="BL4" s="2187" t="s">
        <v>598</v>
      </c>
      <c r="BM4" s="2187"/>
      <c r="BN4" s="2187"/>
      <c r="BO4" s="803"/>
      <c r="BP4" s="801"/>
      <c r="BW4" s="2033" t="str">
        <f>AS4</f>
        <v>　　年　　　月　　　日</v>
      </c>
      <c r="BX4" s="2033"/>
      <c r="BY4" s="802"/>
      <c r="BZ4" s="529"/>
      <c r="CA4" s="212"/>
      <c r="CB4" s="2184"/>
      <c r="CC4" s="2184"/>
      <c r="CD4" s="2184"/>
      <c r="CE4" s="447"/>
      <c r="CF4" s="529"/>
      <c r="CL4" s="207"/>
      <c r="CM4" s="207"/>
    </row>
    <row r="5" spans="1:98" ht="21.75" customHeight="1">
      <c r="C5" s="2186" t="s">
        <v>554</v>
      </c>
      <c r="D5" s="2186"/>
      <c r="E5" s="2186"/>
      <c r="F5" s="2186"/>
      <c r="G5" s="2186"/>
      <c r="H5" s="2186"/>
      <c r="I5" s="2186"/>
      <c r="J5" s="2186"/>
      <c r="K5" s="2186"/>
      <c r="L5" s="2186"/>
      <c r="M5" s="2186"/>
      <c r="N5" s="2186"/>
      <c r="O5" s="2186"/>
      <c r="P5" s="2186"/>
      <c r="Q5" s="804"/>
      <c r="R5" s="529"/>
      <c r="S5" s="573" t="s">
        <v>555</v>
      </c>
      <c r="T5" s="573"/>
      <c r="U5" s="573"/>
      <c r="V5" s="573"/>
      <c r="W5" s="574" t="s">
        <v>556</v>
      </c>
      <c r="AC5" s="698"/>
      <c r="AG5" s="2186" t="s">
        <v>554</v>
      </c>
      <c r="AH5" s="2186"/>
      <c r="AI5" s="2186"/>
      <c r="AJ5" s="2186"/>
      <c r="AK5" s="2186"/>
      <c r="AL5" s="2186"/>
      <c r="AM5" s="2186"/>
      <c r="AN5" s="2186"/>
      <c r="AO5" s="2186"/>
      <c r="AP5" s="2186"/>
      <c r="AQ5" s="2186"/>
      <c r="AR5" s="2186"/>
      <c r="AS5" s="2186"/>
      <c r="AT5" s="2186"/>
      <c r="AU5" s="804"/>
      <c r="AV5" s="529"/>
      <c r="AW5" s="573" t="s">
        <v>555</v>
      </c>
      <c r="AX5" s="573"/>
      <c r="AY5" s="573"/>
      <c r="AZ5" s="573"/>
      <c r="BA5" s="447" t="s">
        <v>556</v>
      </c>
      <c r="BG5" s="698"/>
      <c r="BK5" s="2186" t="s">
        <v>554</v>
      </c>
      <c r="BL5" s="2186"/>
      <c r="BM5" s="2186"/>
      <c r="BN5" s="2186"/>
      <c r="BO5" s="2186"/>
      <c r="BP5" s="2186"/>
      <c r="BQ5" s="2186"/>
      <c r="BR5" s="2186"/>
      <c r="BS5" s="2186"/>
      <c r="BT5" s="2186"/>
      <c r="BU5" s="2186"/>
      <c r="BV5" s="2186"/>
      <c r="BW5" s="2186"/>
      <c r="BX5" s="2186"/>
      <c r="BY5" s="804"/>
      <c r="BZ5" s="529"/>
      <c r="CA5" s="573" t="s">
        <v>555</v>
      </c>
      <c r="CB5" s="573"/>
      <c r="CC5" s="573"/>
      <c r="CD5" s="573"/>
      <c r="CE5" s="574" t="s">
        <v>556</v>
      </c>
      <c r="CK5" s="698"/>
    </row>
    <row r="6" spans="1:98" ht="20.25" customHeight="1">
      <c r="C6" s="575"/>
      <c r="D6" s="575"/>
      <c r="E6" s="575"/>
      <c r="F6" s="575"/>
      <c r="G6" s="575"/>
      <c r="H6" s="575"/>
      <c r="I6" s="575"/>
      <c r="J6" s="575"/>
      <c r="K6" s="575"/>
      <c r="L6" s="575"/>
      <c r="M6" s="575"/>
      <c r="N6" s="575"/>
      <c r="O6" s="575"/>
      <c r="P6" s="575"/>
      <c r="R6" s="529"/>
      <c r="S6" s="1551" t="s">
        <v>456</v>
      </c>
      <c r="T6" s="1552"/>
      <c r="U6" s="1815">
        <f>登録!N8</f>
        <v>0</v>
      </c>
      <c r="V6" s="1816"/>
      <c r="W6" s="1816"/>
      <c r="X6" s="1816"/>
      <c r="Y6" s="2081"/>
      <c r="Z6" s="1767" t="s">
        <v>152</v>
      </c>
      <c r="AA6" s="1558"/>
      <c r="AB6" s="2045">
        <f>登録!N11</f>
        <v>0</v>
      </c>
      <c r="AC6" s="1722"/>
      <c r="AD6" s="1722"/>
      <c r="AE6" s="1975"/>
      <c r="AG6" s="575"/>
      <c r="AH6" s="575"/>
      <c r="AI6" s="575"/>
      <c r="AJ6" s="575"/>
      <c r="AK6" s="575"/>
      <c r="AL6" s="575"/>
      <c r="AM6" s="575"/>
      <c r="AN6" s="575"/>
      <c r="AO6" s="575"/>
      <c r="AP6" s="575"/>
      <c r="AQ6" s="575"/>
      <c r="AR6" s="575"/>
      <c r="AS6" s="575"/>
      <c r="AT6" s="575"/>
      <c r="AV6" s="529"/>
      <c r="AW6" s="1551" t="s">
        <v>456</v>
      </c>
      <c r="AX6" s="1552"/>
      <c r="AY6" s="1815">
        <f>登録!M8</f>
        <v>0</v>
      </c>
      <c r="AZ6" s="1816"/>
      <c r="BA6" s="1816"/>
      <c r="BB6" s="1816"/>
      <c r="BC6" s="2081"/>
      <c r="BD6" s="1767" t="s">
        <v>152</v>
      </c>
      <c r="BE6" s="1558"/>
      <c r="BF6" s="2045">
        <f>登録!M11</f>
        <v>0</v>
      </c>
      <c r="BG6" s="1722"/>
      <c r="BH6" s="1722"/>
      <c r="BI6" s="1975"/>
      <c r="BK6" s="575"/>
      <c r="BL6" s="575"/>
      <c r="BM6" s="575"/>
      <c r="BN6" s="575"/>
      <c r="BO6" s="575"/>
      <c r="BP6" s="575"/>
      <c r="BQ6" s="575"/>
      <c r="BR6" s="575"/>
      <c r="BS6" s="575"/>
      <c r="BT6" s="575"/>
      <c r="BU6" s="575"/>
      <c r="BV6" s="575"/>
      <c r="BW6" s="575"/>
      <c r="BX6" s="575"/>
      <c r="BZ6" s="529"/>
      <c r="CA6" s="1551" t="s">
        <v>456</v>
      </c>
      <c r="CB6" s="1552"/>
      <c r="CC6" s="2090"/>
      <c r="CD6" s="2091"/>
      <c r="CE6" s="2091"/>
      <c r="CF6" s="2091"/>
      <c r="CG6" s="2092"/>
      <c r="CH6" s="1767" t="s">
        <v>152</v>
      </c>
      <c r="CI6" s="1558"/>
      <c r="CJ6" s="2042"/>
      <c r="CK6" s="1525"/>
      <c r="CL6" s="1525"/>
      <c r="CM6" s="1831"/>
    </row>
    <row r="7" spans="1:98" ht="6.75" customHeight="1">
      <c r="C7" s="575"/>
      <c r="D7" s="575"/>
      <c r="E7" s="575"/>
      <c r="F7" s="575"/>
      <c r="G7" s="575"/>
      <c r="H7" s="575"/>
      <c r="I7" s="575"/>
      <c r="J7" s="575"/>
      <c r="K7" s="575"/>
      <c r="L7" s="575"/>
      <c r="M7" s="575"/>
      <c r="N7" s="575"/>
      <c r="O7" s="575"/>
      <c r="P7" s="575"/>
      <c r="R7" s="529"/>
      <c r="S7" s="1787"/>
      <c r="T7" s="1681"/>
      <c r="U7" s="1817"/>
      <c r="V7" s="1818"/>
      <c r="W7" s="1818"/>
      <c r="X7" s="1818"/>
      <c r="Y7" s="2082"/>
      <c r="Z7" s="1768"/>
      <c r="AA7" s="1656"/>
      <c r="AB7" s="2046"/>
      <c r="AC7" s="1710"/>
      <c r="AD7" s="1710"/>
      <c r="AE7" s="2047"/>
      <c r="AG7" s="575"/>
      <c r="AH7" s="575"/>
      <c r="AI7" s="575"/>
      <c r="AJ7" s="575"/>
      <c r="AK7" s="575"/>
      <c r="AL7" s="575"/>
      <c r="AM7" s="575"/>
      <c r="AN7" s="575"/>
      <c r="AO7" s="575"/>
      <c r="AP7" s="575"/>
      <c r="AQ7" s="575"/>
      <c r="AR7" s="575"/>
      <c r="AS7" s="575"/>
      <c r="AT7" s="575"/>
      <c r="AV7" s="529"/>
      <c r="AW7" s="1787"/>
      <c r="AX7" s="1681"/>
      <c r="AY7" s="1817"/>
      <c r="AZ7" s="1818"/>
      <c r="BA7" s="1818"/>
      <c r="BB7" s="1818"/>
      <c r="BC7" s="2082"/>
      <c r="BD7" s="1768"/>
      <c r="BE7" s="1656"/>
      <c r="BF7" s="2046"/>
      <c r="BG7" s="1710"/>
      <c r="BH7" s="1710"/>
      <c r="BI7" s="2047"/>
      <c r="BK7" s="575"/>
      <c r="BL7" s="575"/>
      <c r="BM7" s="575"/>
      <c r="BN7" s="575"/>
      <c r="BO7" s="575"/>
      <c r="BP7" s="575"/>
      <c r="BQ7" s="575"/>
      <c r="BR7" s="575"/>
      <c r="BS7" s="575"/>
      <c r="BT7" s="575"/>
      <c r="BU7" s="575"/>
      <c r="BV7" s="575"/>
      <c r="BW7" s="575"/>
      <c r="BX7" s="575"/>
      <c r="BZ7" s="529"/>
      <c r="CA7" s="1787"/>
      <c r="CB7" s="1681"/>
      <c r="CC7" s="2093"/>
      <c r="CD7" s="2094"/>
      <c r="CE7" s="2094"/>
      <c r="CF7" s="2094"/>
      <c r="CG7" s="2095"/>
      <c r="CH7" s="1768"/>
      <c r="CI7" s="1656"/>
      <c r="CJ7" s="2043"/>
      <c r="CK7" s="1751"/>
      <c r="CL7" s="1751"/>
      <c r="CM7" s="1833"/>
    </row>
    <row r="8" spans="1:98" ht="18.75" customHeight="1">
      <c r="B8" s="1175"/>
      <c r="C8" s="2151" t="s">
        <v>557</v>
      </c>
      <c r="D8" s="2151"/>
      <c r="E8" s="2151"/>
      <c r="F8" s="2040" t="str">
        <f>'1.施工'!E5</f>
        <v>南部建設株式会社</v>
      </c>
      <c r="G8" s="2040"/>
      <c r="H8" s="2040"/>
      <c r="I8" s="2040"/>
      <c r="J8" s="805"/>
      <c r="K8" s="806"/>
      <c r="S8" s="1474"/>
      <c r="T8" s="1723"/>
      <c r="U8" s="2048">
        <f>登録!N45</f>
        <v>0</v>
      </c>
      <c r="V8" s="1834"/>
      <c r="W8" s="1834"/>
      <c r="X8" s="1834"/>
      <c r="Y8" s="1834"/>
      <c r="Z8" s="1769"/>
      <c r="AA8" s="1476"/>
      <c r="AB8" s="1670"/>
      <c r="AC8" s="1671"/>
      <c r="AD8" s="1671"/>
      <c r="AE8" s="1913"/>
      <c r="AG8" s="2151" t="s">
        <v>557</v>
      </c>
      <c r="AH8" s="2151"/>
      <c r="AI8" s="2151"/>
      <c r="AJ8" s="2040">
        <f>M15</f>
        <v>0</v>
      </c>
      <c r="AK8" s="2040"/>
      <c r="AL8" s="2040"/>
      <c r="AM8" s="2040"/>
      <c r="AN8" s="805"/>
      <c r="AO8" s="806"/>
      <c r="AW8" s="1474"/>
      <c r="AX8" s="1723"/>
      <c r="AY8" s="32"/>
      <c r="AZ8" s="1834">
        <f>登録!M45</f>
        <v>0</v>
      </c>
      <c r="BA8" s="1834"/>
      <c r="BB8" s="1834"/>
      <c r="BC8" s="34"/>
      <c r="BD8" s="1769"/>
      <c r="BE8" s="1476"/>
      <c r="BF8" s="1670"/>
      <c r="BG8" s="1671"/>
      <c r="BH8" s="1671"/>
      <c r="BI8" s="1913"/>
      <c r="BK8" s="2151" t="s">
        <v>557</v>
      </c>
      <c r="BL8" s="2151"/>
      <c r="BM8" s="2151"/>
      <c r="BN8" s="2040">
        <f>AQ15</f>
        <v>0</v>
      </c>
      <c r="BO8" s="2040"/>
      <c r="BP8" s="2040"/>
      <c r="BQ8" s="2040"/>
      <c r="BR8" s="805"/>
      <c r="BS8" s="806"/>
      <c r="CA8" s="1474"/>
      <c r="CB8" s="1723"/>
      <c r="CC8" s="32"/>
      <c r="CD8" s="444">
        <f>登録!M45</f>
        <v>0</v>
      </c>
      <c r="CE8" s="33"/>
      <c r="CF8" s="33"/>
      <c r="CG8" s="34"/>
      <c r="CH8" s="1769"/>
      <c r="CI8" s="1476"/>
      <c r="CJ8" s="1578"/>
      <c r="CK8" s="1495"/>
      <c r="CL8" s="1495"/>
      <c r="CM8" s="1580"/>
    </row>
    <row r="9" spans="1:98" ht="14.25" customHeight="1">
      <c r="B9" s="278"/>
      <c r="C9" s="2151"/>
      <c r="D9" s="2151"/>
      <c r="E9" s="2151"/>
      <c r="F9" s="1634"/>
      <c r="G9" s="1634"/>
      <c r="H9" s="1634"/>
      <c r="I9" s="1634"/>
      <c r="J9" s="805"/>
      <c r="K9" s="1" t="s">
        <v>558</v>
      </c>
      <c r="S9" s="1471" t="s">
        <v>464</v>
      </c>
      <c r="T9" s="1687"/>
      <c r="U9" s="576" t="s">
        <v>155</v>
      </c>
      <c r="V9" s="1798">
        <f>登録!N12</f>
        <v>0</v>
      </c>
      <c r="W9" s="1798"/>
      <c r="X9" s="577"/>
      <c r="Y9" s="278"/>
      <c r="Z9" s="278"/>
      <c r="AA9" s="278"/>
      <c r="AB9" s="278"/>
      <c r="AC9" s="278"/>
      <c r="AD9" s="278"/>
      <c r="AE9" s="578"/>
      <c r="AG9" s="2151"/>
      <c r="AH9" s="2151"/>
      <c r="AI9" s="2151"/>
      <c r="AJ9" s="1634"/>
      <c r="AK9" s="1634"/>
      <c r="AL9" s="1634"/>
      <c r="AM9" s="1634"/>
      <c r="AN9" s="805"/>
      <c r="AO9" s="1" t="s">
        <v>559</v>
      </c>
      <c r="AW9" s="1471" t="s">
        <v>464</v>
      </c>
      <c r="AX9" s="1687"/>
      <c r="AY9" s="576" t="s">
        <v>155</v>
      </c>
      <c r="AZ9" s="1798">
        <f>登録!M12</f>
        <v>0</v>
      </c>
      <c r="BA9" s="1798"/>
      <c r="BB9" s="577"/>
      <c r="BC9" s="278"/>
      <c r="BD9" s="278"/>
      <c r="BE9" s="278"/>
      <c r="BF9" s="278"/>
      <c r="BG9" s="278"/>
      <c r="BH9" s="278"/>
      <c r="BI9" s="578"/>
      <c r="BK9" s="2151"/>
      <c r="BL9" s="2151"/>
      <c r="BM9" s="2151"/>
      <c r="BN9" s="1634"/>
      <c r="BO9" s="1634"/>
      <c r="BP9" s="1634"/>
      <c r="BQ9" s="1634"/>
      <c r="BR9" s="805"/>
      <c r="BS9" s="1" t="s">
        <v>559</v>
      </c>
      <c r="CA9" s="1471" t="s">
        <v>464</v>
      </c>
      <c r="CB9" s="1687"/>
      <c r="CC9" s="576" t="s">
        <v>155</v>
      </c>
      <c r="CD9" s="2020"/>
      <c r="CE9" s="2020"/>
      <c r="CF9" s="577"/>
      <c r="CG9" s="278"/>
      <c r="CH9" s="278"/>
      <c r="CI9" s="278"/>
      <c r="CJ9" s="278"/>
      <c r="CK9" s="278"/>
      <c r="CL9" s="278"/>
      <c r="CM9" s="578"/>
    </row>
    <row r="10" spans="1:98" ht="16.5" customHeight="1">
      <c r="B10" s="534"/>
      <c r="C10" s="579"/>
      <c r="D10" s="529"/>
      <c r="E10" s="529"/>
      <c r="F10" s="2041"/>
      <c r="G10" s="2041"/>
      <c r="H10" s="2041"/>
      <c r="I10" s="2041"/>
      <c r="L10" s="807" t="s">
        <v>560</v>
      </c>
      <c r="M10" s="954">
        <f>'1.施工'!R9</f>
        <v>0</v>
      </c>
      <c r="N10" s="579"/>
      <c r="O10" s="579"/>
      <c r="P10" s="579"/>
      <c r="Q10" s="579"/>
      <c r="S10" s="1591"/>
      <c r="T10" s="1681"/>
      <c r="U10" s="2"/>
      <c r="V10" s="2083">
        <f>登録!N13</f>
        <v>0</v>
      </c>
      <c r="W10" s="2083"/>
      <c r="X10" s="2083"/>
      <c r="Y10" s="2083"/>
      <c r="Z10" s="2083"/>
      <c r="AA10" s="2083" t="e">
        <v>#REF!</v>
      </c>
      <c r="AB10" s="2083"/>
      <c r="AC10" s="2083"/>
      <c r="AD10" s="2083"/>
      <c r="AE10" s="2084"/>
      <c r="AF10" s="1175"/>
      <c r="AG10" s="579"/>
      <c r="AH10" s="529"/>
      <c r="AI10" s="529"/>
      <c r="AJ10" s="2179">
        <f>M17</f>
        <v>0</v>
      </c>
      <c r="AK10" s="2179"/>
      <c r="AL10" s="2179"/>
      <c r="AM10" s="2179"/>
      <c r="AP10" s="807" t="s">
        <v>560</v>
      </c>
      <c r="AQ10" s="954">
        <f>V9</f>
        <v>0</v>
      </c>
      <c r="AR10" s="579"/>
      <c r="AS10" s="579"/>
      <c r="AT10" s="579"/>
      <c r="AU10" s="579"/>
      <c r="AW10" s="1591"/>
      <c r="AX10" s="1681"/>
      <c r="AY10" s="2"/>
      <c r="AZ10" s="2083">
        <f>登録!M13</f>
        <v>0</v>
      </c>
      <c r="BA10" s="2083"/>
      <c r="BB10" s="2083"/>
      <c r="BC10" s="2083"/>
      <c r="BD10" s="2083"/>
      <c r="BE10" s="2083" t="e">
        <v>#REF!</v>
      </c>
      <c r="BF10" s="2083"/>
      <c r="BG10" s="2083"/>
      <c r="BH10" s="2083"/>
      <c r="BI10" s="2084"/>
      <c r="BJ10" s="1175"/>
      <c r="BK10" s="579"/>
      <c r="BL10" s="529"/>
      <c r="BM10" s="529"/>
      <c r="BN10" s="2179"/>
      <c r="BO10" s="2179"/>
      <c r="BP10" s="2179"/>
      <c r="BQ10" s="2179"/>
      <c r="BT10" s="807" t="s">
        <v>560</v>
      </c>
      <c r="BU10" s="954">
        <f>AZ9</f>
        <v>0</v>
      </c>
      <c r="BV10" s="579"/>
      <c r="BW10" s="579"/>
      <c r="BX10" s="579"/>
      <c r="BY10" s="579"/>
      <c r="CA10" s="1591"/>
      <c r="CB10" s="1681"/>
      <c r="CC10" s="2"/>
      <c r="CD10" s="2096"/>
      <c r="CE10" s="2096"/>
      <c r="CF10" s="2096"/>
      <c r="CG10" s="2096"/>
      <c r="CH10" s="2096"/>
      <c r="CI10" s="2096"/>
      <c r="CJ10" s="2096"/>
      <c r="CK10" s="2096"/>
      <c r="CL10" s="2096"/>
      <c r="CM10" s="2097"/>
    </row>
    <row r="11" spans="1:98" ht="14.25" customHeight="1">
      <c r="B11" s="534"/>
      <c r="K11" s="1463" t="s">
        <v>561</v>
      </c>
      <c r="L11" s="1463"/>
      <c r="M11" s="2071">
        <f>'1.施工'!R10</f>
        <v>0</v>
      </c>
      <c r="N11" s="2071"/>
      <c r="O11" s="2071"/>
      <c r="P11" s="2071"/>
      <c r="Q11" s="2071"/>
      <c r="S11" s="1474"/>
      <c r="T11" s="1723"/>
      <c r="U11" s="2"/>
      <c r="V11" s="278"/>
      <c r="W11" s="529"/>
      <c r="X11" s="580"/>
      <c r="Y11" s="1803" t="s">
        <v>599</v>
      </c>
      <c r="Z11" s="1803"/>
      <c r="AA11" s="2049">
        <f>登録!N14</f>
        <v>0</v>
      </c>
      <c r="AB11" s="2049"/>
      <c r="AC11" s="2049"/>
      <c r="AD11" s="33" t="s">
        <v>563</v>
      </c>
      <c r="AE11" s="489">
        <f>登録!N15</f>
        <v>0</v>
      </c>
      <c r="AF11" s="1175"/>
      <c r="AO11" s="1463" t="s">
        <v>561</v>
      </c>
      <c r="AP11" s="1463"/>
      <c r="AQ11" s="2071">
        <f>V10</f>
        <v>0</v>
      </c>
      <c r="AR11" s="2071"/>
      <c r="AS11" s="2071"/>
      <c r="AT11" s="2071"/>
      <c r="AU11" s="2071"/>
      <c r="AW11" s="1474"/>
      <c r="AX11" s="1723"/>
      <c r="AY11" s="2"/>
      <c r="AZ11" s="278"/>
      <c r="BA11" s="529"/>
      <c r="BB11" s="580"/>
      <c r="BC11" s="1803" t="s">
        <v>562</v>
      </c>
      <c r="BD11" s="1803"/>
      <c r="BE11" s="2049">
        <f>登録!M14</f>
        <v>0</v>
      </c>
      <c r="BF11" s="2049"/>
      <c r="BG11" s="2049"/>
      <c r="BH11" s="33" t="s">
        <v>563</v>
      </c>
      <c r="BI11" s="489">
        <f>登録!M15</f>
        <v>0</v>
      </c>
      <c r="BJ11" s="1175"/>
      <c r="BS11" s="1463" t="s">
        <v>561</v>
      </c>
      <c r="BT11" s="1463"/>
      <c r="BU11" s="2071">
        <f>AY6</f>
        <v>0</v>
      </c>
      <c r="BV11" s="2071"/>
      <c r="BW11" s="2071"/>
      <c r="BX11" s="2071"/>
      <c r="BY11" s="2071"/>
      <c r="CA11" s="1474"/>
      <c r="CB11" s="1723"/>
      <c r="CC11" s="2"/>
      <c r="CD11" s="278"/>
      <c r="CE11" s="529"/>
      <c r="CF11" s="580"/>
      <c r="CG11" s="1803" t="s">
        <v>562</v>
      </c>
      <c r="CH11" s="1803"/>
      <c r="CI11" s="1804"/>
      <c r="CJ11" s="1804"/>
      <c r="CK11" s="1804"/>
      <c r="CL11" s="33" t="s">
        <v>563</v>
      </c>
      <c r="CM11" s="465"/>
    </row>
    <row r="12" spans="1:98" ht="16.5" customHeight="1">
      <c r="B12" s="698"/>
      <c r="K12" s="1463"/>
      <c r="L12" s="1463"/>
      <c r="M12" s="2072"/>
      <c r="N12" s="2072"/>
      <c r="O12" s="2072"/>
      <c r="P12" s="2072"/>
      <c r="Q12" s="2072"/>
      <c r="S12" s="1471" t="s">
        <v>467</v>
      </c>
      <c r="T12" s="1687"/>
      <c r="U12" s="1294"/>
      <c r="V12" s="1737">
        <f>G21</f>
        <v>0</v>
      </c>
      <c r="W12" s="1737"/>
      <c r="X12" s="1737"/>
      <c r="Y12" s="1737"/>
      <c r="Z12" s="1737"/>
      <c r="AA12" s="1737"/>
      <c r="AB12" s="1737"/>
      <c r="AC12" s="1737"/>
      <c r="AD12" s="1737"/>
      <c r="AE12" s="1738"/>
      <c r="AF12" s="278"/>
      <c r="AH12" s="1" t="s">
        <v>550</v>
      </c>
      <c r="AO12" s="1463"/>
      <c r="AP12" s="1463"/>
      <c r="AQ12" s="2072"/>
      <c r="AR12" s="2072"/>
      <c r="AS12" s="2072"/>
      <c r="AT12" s="2072"/>
      <c r="AU12" s="2071"/>
      <c r="AW12" s="1471" t="s">
        <v>467</v>
      </c>
      <c r="AX12" s="1687"/>
      <c r="AY12" s="1294"/>
      <c r="AZ12" s="2180">
        <f>AK21</f>
        <v>0</v>
      </c>
      <c r="BA12" s="2180"/>
      <c r="BB12" s="2180"/>
      <c r="BC12" s="2180"/>
      <c r="BD12" s="2180"/>
      <c r="BE12" s="2180"/>
      <c r="BF12" s="2180"/>
      <c r="BG12" s="2180"/>
      <c r="BH12" s="2180"/>
      <c r="BI12" s="2181"/>
      <c r="BJ12" s="278"/>
      <c r="BL12" s="1" t="s">
        <v>550</v>
      </c>
      <c r="BS12" s="1463"/>
      <c r="BT12" s="1463"/>
      <c r="BU12" s="2072"/>
      <c r="BV12" s="2072"/>
      <c r="BW12" s="2072"/>
      <c r="BX12" s="2072"/>
      <c r="BY12" s="2071"/>
      <c r="CA12" s="1471" t="s">
        <v>467</v>
      </c>
      <c r="CB12" s="1687"/>
      <c r="CC12" s="1294"/>
      <c r="CD12" s="2175"/>
      <c r="CE12" s="2175"/>
      <c r="CF12" s="2175"/>
      <c r="CG12" s="2175"/>
      <c r="CH12" s="2175"/>
      <c r="CI12" s="2175"/>
      <c r="CJ12" s="2175"/>
      <c r="CK12" s="2175"/>
      <c r="CL12" s="2175"/>
      <c r="CM12" s="2176"/>
    </row>
    <row r="13" spans="1:98" ht="18.75" customHeight="1">
      <c r="B13" s="698"/>
      <c r="K13" s="808"/>
      <c r="L13" s="808"/>
      <c r="M13" s="538" t="s">
        <v>564</v>
      </c>
      <c r="N13" s="167">
        <f>'1.施工'!X11</f>
        <v>0</v>
      </c>
      <c r="O13" s="809"/>
      <c r="P13" s="809"/>
      <c r="Q13" s="809"/>
      <c r="S13" s="1591" t="s">
        <v>468</v>
      </c>
      <c r="T13" s="1681"/>
      <c r="U13" s="2"/>
      <c r="V13" s="1739"/>
      <c r="W13" s="1739"/>
      <c r="X13" s="1739"/>
      <c r="Y13" s="1739"/>
      <c r="Z13" s="1739"/>
      <c r="AA13" s="1739"/>
      <c r="AB13" s="1739"/>
      <c r="AC13" s="1739"/>
      <c r="AD13" s="1739"/>
      <c r="AE13" s="1740"/>
      <c r="AF13" s="579"/>
      <c r="AO13" s="808"/>
      <c r="AP13" s="808"/>
      <c r="AQ13" s="810" t="s">
        <v>564</v>
      </c>
      <c r="AR13" s="811">
        <f>AA11</f>
        <v>0</v>
      </c>
      <c r="AS13" s="809"/>
      <c r="AT13" s="809"/>
      <c r="AU13" s="809"/>
      <c r="AW13" s="1591" t="s">
        <v>468</v>
      </c>
      <c r="AX13" s="1681"/>
      <c r="AY13" s="2"/>
      <c r="AZ13" s="2182"/>
      <c r="BA13" s="2182"/>
      <c r="BB13" s="2182"/>
      <c r="BC13" s="2182"/>
      <c r="BD13" s="2182"/>
      <c r="BE13" s="2182"/>
      <c r="BF13" s="2182"/>
      <c r="BG13" s="2182"/>
      <c r="BH13" s="2182"/>
      <c r="BI13" s="2183"/>
      <c r="BJ13" s="579"/>
      <c r="BS13" s="808"/>
      <c r="BT13" s="808"/>
      <c r="BU13" s="810" t="s">
        <v>564</v>
      </c>
      <c r="BV13" s="811">
        <f>BE11</f>
        <v>0</v>
      </c>
      <c r="BW13" s="809"/>
      <c r="BX13" s="809"/>
      <c r="BY13" s="809"/>
      <c r="CA13" s="1591" t="s">
        <v>468</v>
      </c>
      <c r="CB13" s="1681"/>
      <c r="CC13" s="2"/>
      <c r="CD13" s="2177"/>
      <c r="CE13" s="2177"/>
      <c r="CF13" s="2177"/>
      <c r="CG13" s="2177"/>
      <c r="CH13" s="2177"/>
      <c r="CI13" s="2177"/>
      <c r="CJ13" s="2177"/>
      <c r="CK13" s="2177"/>
      <c r="CL13" s="2177"/>
      <c r="CM13" s="2178"/>
    </row>
    <row r="14" spans="1:98" ht="18.75" customHeight="1">
      <c r="B14" s="534"/>
      <c r="C14" s="1551" t="s">
        <v>565</v>
      </c>
      <c r="D14" s="1557"/>
      <c r="E14" s="1786"/>
      <c r="F14" s="2010" t="str">
        <f>登録!D8</f>
        <v>南部建設株式会社</v>
      </c>
      <c r="G14" s="2011"/>
      <c r="H14" s="2011"/>
      <c r="I14" s="2079"/>
      <c r="J14" s="812"/>
      <c r="K14" s="808"/>
      <c r="L14" s="808"/>
      <c r="M14" s="1179" t="s">
        <v>566</v>
      </c>
      <c r="N14" s="444">
        <f>'1.施工'!AB11</f>
        <v>0</v>
      </c>
      <c r="O14" s="33"/>
      <c r="P14" s="33"/>
      <c r="Q14" s="529"/>
      <c r="S14" s="1474" t="s">
        <v>148</v>
      </c>
      <c r="T14" s="1723"/>
      <c r="U14" s="32"/>
      <c r="V14" s="491" t="str">
        <f>登録!N9&amp;"／"&amp;登録!N10</f>
        <v>／</v>
      </c>
      <c r="W14" s="581"/>
      <c r="X14" s="582"/>
      <c r="Y14" s="537"/>
      <c r="Z14" s="537"/>
      <c r="AA14" s="537"/>
      <c r="AB14" s="33"/>
      <c r="AC14" s="33"/>
      <c r="AD14" s="33"/>
      <c r="AE14" s="546"/>
      <c r="AF14" s="579"/>
      <c r="AG14" s="1551" t="s">
        <v>565</v>
      </c>
      <c r="AH14" s="1557"/>
      <c r="AI14" s="1786"/>
      <c r="AJ14" s="2010" t="str">
        <f>F14</f>
        <v>南部建設株式会社</v>
      </c>
      <c r="AK14" s="2011"/>
      <c r="AL14" s="2011"/>
      <c r="AM14" s="2011"/>
      <c r="AN14" s="812"/>
      <c r="AO14" s="808"/>
      <c r="AP14" s="808"/>
      <c r="AQ14" s="1179" t="s">
        <v>566</v>
      </c>
      <c r="AR14" s="444">
        <f>AE11</f>
        <v>0</v>
      </c>
      <c r="AS14" s="33"/>
      <c r="AT14" s="33"/>
      <c r="AU14" s="529"/>
      <c r="AW14" s="1474" t="s">
        <v>148</v>
      </c>
      <c r="AX14" s="1723"/>
      <c r="AY14" s="32"/>
      <c r="AZ14" s="491" t="str">
        <f>登録!M9&amp;"／"&amp;登録!M10</f>
        <v>／</v>
      </c>
      <c r="BA14" s="581"/>
      <c r="BB14" s="582"/>
      <c r="BC14" s="537"/>
      <c r="BD14" s="537"/>
      <c r="BE14" s="537"/>
      <c r="BF14" s="33"/>
      <c r="BG14" s="33"/>
      <c r="BH14" s="33"/>
      <c r="BI14" s="546"/>
      <c r="BJ14" s="579"/>
      <c r="BK14" s="1551" t="s">
        <v>565</v>
      </c>
      <c r="BL14" s="1557"/>
      <c r="BM14" s="1786"/>
      <c r="BN14" s="2010" t="str">
        <f>AJ14</f>
        <v>南部建設株式会社</v>
      </c>
      <c r="BO14" s="2011"/>
      <c r="BP14" s="2011"/>
      <c r="BQ14" s="2011"/>
      <c r="BR14" s="812"/>
      <c r="BS14" s="808"/>
      <c r="BT14" s="808"/>
      <c r="BU14" s="1179" t="s">
        <v>566</v>
      </c>
      <c r="BV14" s="444">
        <f>BI11</f>
        <v>0</v>
      </c>
      <c r="BW14" s="33"/>
      <c r="BX14" s="33"/>
      <c r="BY14" s="529"/>
      <c r="CA14" s="1474" t="s">
        <v>148</v>
      </c>
      <c r="CB14" s="1723"/>
      <c r="CC14" s="32"/>
      <c r="CD14" s="444"/>
      <c r="CE14" s="583"/>
      <c r="CF14" s="584"/>
      <c r="CG14" s="33"/>
      <c r="CH14" s="33"/>
      <c r="CI14" s="33"/>
      <c r="CJ14" s="33"/>
      <c r="CK14" s="33"/>
      <c r="CL14" s="33"/>
      <c r="CM14" s="546"/>
    </row>
    <row r="15" spans="1:98" ht="15" customHeight="1">
      <c r="B15" s="316"/>
      <c r="C15" s="1787"/>
      <c r="D15" s="2151"/>
      <c r="E15" s="1788"/>
      <c r="F15" s="2012"/>
      <c r="G15" s="2013"/>
      <c r="H15" s="2013"/>
      <c r="I15" s="2080"/>
      <c r="J15" s="812"/>
      <c r="K15" s="807"/>
      <c r="L15" s="813"/>
      <c r="M15" s="1988">
        <f>'1.施工'!Q6</f>
        <v>0</v>
      </c>
      <c r="N15" s="1988"/>
      <c r="O15" s="1988"/>
      <c r="P15" s="1988"/>
      <c r="Q15" s="529"/>
      <c r="S15" s="1471" t="s">
        <v>470</v>
      </c>
      <c r="T15" s="1687"/>
      <c r="U15" s="2"/>
      <c r="V15" s="1175" t="s">
        <v>471</v>
      </c>
      <c r="W15" s="1688" t="str">
        <f>登録!N5</f>
        <v>　　年　　　月　　　日</v>
      </c>
      <c r="X15" s="1688" t="e">
        <v>#REF!</v>
      </c>
      <c r="Y15" s="1873" t="e">
        <v>#REF!</v>
      </c>
      <c r="Z15" s="1689" t="s">
        <v>472</v>
      </c>
      <c r="AA15" s="1473"/>
      <c r="AB15" s="1692" t="str">
        <f>登録!N4</f>
        <v>　　年　　　月　　　日</v>
      </c>
      <c r="AC15" s="1688"/>
      <c r="AD15" s="1688"/>
      <c r="AE15" s="1874"/>
      <c r="AF15" s="698"/>
      <c r="AG15" s="1787"/>
      <c r="AH15" s="2151"/>
      <c r="AI15" s="1788"/>
      <c r="AJ15" s="2012"/>
      <c r="AK15" s="2013"/>
      <c r="AL15" s="2013"/>
      <c r="AM15" s="2013"/>
      <c r="AN15" s="812"/>
      <c r="AO15" s="807"/>
      <c r="AP15" s="813"/>
      <c r="AQ15" s="1988">
        <f>U6</f>
        <v>0</v>
      </c>
      <c r="AR15" s="1988"/>
      <c r="AS15" s="1988"/>
      <c r="AT15" s="1988"/>
      <c r="AU15" s="529"/>
      <c r="AW15" s="1471" t="s">
        <v>470</v>
      </c>
      <c r="AX15" s="1687"/>
      <c r="AY15" s="2"/>
      <c r="AZ15" s="1175" t="s">
        <v>471</v>
      </c>
      <c r="BA15" s="2173">
        <f>登録!M5</f>
        <v>0</v>
      </c>
      <c r="BB15" s="2173" t="e">
        <v>#REF!</v>
      </c>
      <c r="BC15" s="2174" t="e">
        <v>#REF!</v>
      </c>
      <c r="BD15" s="1689" t="s">
        <v>472</v>
      </c>
      <c r="BE15" s="1473"/>
      <c r="BF15" s="1692">
        <f>登録!M4</f>
        <v>0</v>
      </c>
      <c r="BG15" s="1688"/>
      <c r="BH15" s="1688"/>
      <c r="BI15" s="1874"/>
      <c r="BJ15" s="698"/>
      <c r="BK15" s="1787"/>
      <c r="BL15" s="2151"/>
      <c r="BM15" s="1788"/>
      <c r="BN15" s="2012"/>
      <c r="BO15" s="2013"/>
      <c r="BP15" s="2013"/>
      <c r="BQ15" s="2013"/>
      <c r="BR15" s="812"/>
      <c r="BS15" s="807"/>
      <c r="BT15" s="813"/>
      <c r="BU15" s="1988">
        <f>AY6</f>
        <v>0</v>
      </c>
      <c r="BV15" s="1988"/>
      <c r="BW15" s="1988"/>
      <c r="BX15" s="1988"/>
      <c r="BY15" s="529"/>
      <c r="CA15" s="1471" t="s">
        <v>470</v>
      </c>
      <c r="CB15" s="1687"/>
      <c r="CC15" s="2"/>
      <c r="CD15" s="1175" t="s">
        <v>471</v>
      </c>
      <c r="CE15" s="2029"/>
      <c r="CF15" s="2029"/>
      <c r="CG15" s="2030"/>
      <c r="CH15" s="1689" t="s">
        <v>472</v>
      </c>
      <c r="CI15" s="1473"/>
      <c r="CJ15" s="2023"/>
      <c r="CK15" s="2024"/>
      <c r="CL15" s="2024"/>
      <c r="CM15" s="2025"/>
    </row>
    <row r="16" spans="1:98" ht="15" customHeight="1">
      <c r="B16" s="316"/>
      <c r="C16" s="1787"/>
      <c r="D16" s="2151"/>
      <c r="E16" s="1788"/>
      <c r="F16" s="2012"/>
      <c r="G16" s="2013"/>
      <c r="H16" s="2013"/>
      <c r="I16" s="2080"/>
      <c r="J16" s="812"/>
      <c r="K16" s="2172" t="s">
        <v>567</v>
      </c>
      <c r="L16" s="2172"/>
      <c r="M16" s="1989"/>
      <c r="N16" s="1989"/>
      <c r="O16" s="1989"/>
      <c r="P16" s="1989"/>
      <c r="S16" s="1553"/>
      <c r="T16" s="1554"/>
      <c r="U16" s="585"/>
      <c r="V16" s="1180" t="s">
        <v>473</v>
      </c>
      <c r="W16" s="1766" t="str">
        <f>登録!N6</f>
        <v>　　年　　　月　　　日</v>
      </c>
      <c r="X16" s="1766" t="e">
        <v>#REF!</v>
      </c>
      <c r="Y16" s="1985" t="e">
        <v>#REF!</v>
      </c>
      <c r="Z16" s="1690"/>
      <c r="AA16" s="1691"/>
      <c r="AB16" s="1875"/>
      <c r="AC16" s="1766"/>
      <c r="AD16" s="1766"/>
      <c r="AE16" s="1876"/>
      <c r="AF16" s="698"/>
      <c r="AG16" s="1787"/>
      <c r="AH16" s="2151"/>
      <c r="AI16" s="1788"/>
      <c r="AJ16" s="2012"/>
      <c r="AK16" s="2013"/>
      <c r="AL16" s="2013"/>
      <c r="AM16" s="2013"/>
      <c r="AN16" s="812"/>
      <c r="AO16" s="2172" t="s">
        <v>567</v>
      </c>
      <c r="AP16" s="2172"/>
      <c r="AQ16" s="1989"/>
      <c r="AR16" s="1989"/>
      <c r="AS16" s="1989"/>
      <c r="AT16" s="1989"/>
      <c r="AW16" s="1553"/>
      <c r="AX16" s="1554"/>
      <c r="AY16" s="585"/>
      <c r="AZ16" s="1180" t="s">
        <v>473</v>
      </c>
      <c r="BA16" s="2170">
        <f>登録!M6</f>
        <v>0</v>
      </c>
      <c r="BB16" s="2170" t="e">
        <v>#REF!</v>
      </c>
      <c r="BC16" s="2171" t="e">
        <v>#REF!</v>
      </c>
      <c r="BD16" s="1690"/>
      <c r="BE16" s="1691"/>
      <c r="BF16" s="1875"/>
      <c r="BG16" s="1766"/>
      <c r="BH16" s="1766"/>
      <c r="BI16" s="1876"/>
      <c r="BJ16" s="698"/>
      <c r="BK16" s="1787"/>
      <c r="BL16" s="2151"/>
      <c r="BM16" s="1788"/>
      <c r="BN16" s="2012"/>
      <c r="BO16" s="2013"/>
      <c r="BP16" s="2013"/>
      <c r="BQ16" s="2013"/>
      <c r="BR16" s="812"/>
      <c r="BS16" s="2172" t="s">
        <v>567</v>
      </c>
      <c r="BT16" s="2172"/>
      <c r="BU16" s="1989"/>
      <c r="BV16" s="1989"/>
      <c r="BW16" s="1989"/>
      <c r="BX16" s="1989"/>
      <c r="CA16" s="1553"/>
      <c r="CB16" s="1554"/>
      <c r="CC16" s="585"/>
      <c r="CD16" s="1180" t="s">
        <v>473</v>
      </c>
      <c r="CE16" s="2027"/>
      <c r="CF16" s="2027"/>
      <c r="CG16" s="2028"/>
      <c r="CH16" s="1690"/>
      <c r="CI16" s="1691"/>
      <c r="CJ16" s="2026"/>
      <c r="CK16" s="1720"/>
      <c r="CL16" s="1720"/>
      <c r="CM16" s="1721"/>
    </row>
    <row r="17" spans="2:91" ht="15.75" customHeight="1">
      <c r="B17" s="278"/>
      <c r="C17" s="1789"/>
      <c r="D17" s="2134"/>
      <c r="E17" s="1790"/>
      <c r="F17" s="2076">
        <f>登録!D45</f>
        <v>30360723117522</v>
      </c>
      <c r="G17" s="2077"/>
      <c r="H17" s="2077"/>
      <c r="I17" s="2078"/>
      <c r="J17" s="812"/>
      <c r="K17" s="2172"/>
      <c r="L17" s="2172"/>
      <c r="M17" s="1909">
        <f>'1.施工'!Q8</f>
        <v>0</v>
      </c>
      <c r="N17" s="1909"/>
      <c r="O17" s="1909"/>
      <c r="P17" s="1909"/>
      <c r="Q17" s="814"/>
      <c r="S17" s="278"/>
      <c r="T17" s="278"/>
      <c r="U17" s="278"/>
      <c r="V17" s="278"/>
      <c r="W17" s="529"/>
      <c r="X17" s="278"/>
      <c r="Y17" s="278"/>
      <c r="Z17" s="278"/>
      <c r="AA17" s="278"/>
      <c r="AB17" s="278" t="s">
        <v>475</v>
      </c>
      <c r="AC17" s="278"/>
      <c r="AD17" s="278"/>
      <c r="AE17" s="278"/>
      <c r="AF17" s="278"/>
      <c r="AG17" s="1789"/>
      <c r="AH17" s="2134"/>
      <c r="AI17" s="1790"/>
      <c r="AJ17" s="1986">
        <f>F17</f>
        <v>30360723117522</v>
      </c>
      <c r="AK17" s="1987"/>
      <c r="AL17" s="1987"/>
      <c r="AM17" s="1987"/>
      <c r="AN17" s="812"/>
      <c r="AO17" s="2172"/>
      <c r="AP17" s="2172"/>
      <c r="AQ17" s="1805">
        <f>U8</f>
        <v>0</v>
      </c>
      <c r="AR17" s="1805"/>
      <c r="AS17" s="1805"/>
      <c r="AT17" s="1805"/>
      <c r="AU17" s="814"/>
      <c r="AW17" s="278"/>
      <c r="AX17" s="278"/>
      <c r="AY17" s="278"/>
      <c r="AZ17" s="278"/>
      <c r="BA17" s="529"/>
      <c r="BB17" s="278"/>
      <c r="BC17" s="278"/>
      <c r="BD17" s="278"/>
      <c r="BE17" s="278"/>
      <c r="BF17" s="278" t="s">
        <v>475</v>
      </c>
      <c r="BG17" s="278"/>
      <c r="BH17" s="278"/>
      <c r="BI17" s="278"/>
      <c r="BJ17" s="278"/>
      <c r="BK17" s="1789"/>
      <c r="BL17" s="2134"/>
      <c r="BM17" s="1790"/>
      <c r="BN17" s="1986">
        <f>AJ17</f>
        <v>30360723117522</v>
      </c>
      <c r="BO17" s="1987"/>
      <c r="BP17" s="1987"/>
      <c r="BQ17" s="1987"/>
      <c r="BR17" s="812"/>
      <c r="BS17" s="2172"/>
      <c r="BT17" s="2172"/>
      <c r="BU17" s="1805">
        <f>AZ8</f>
        <v>0</v>
      </c>
      <c r="BV17" s="1805"/>
      <c r="BW17" s="1805"/>
      <c r="BX17" s="1805"/>
      <c r="BY17" s="814"/>
      <c r="CA17" s="278"/>
      <c r="CB17" s="278"/>
      <c r="CC17" s="278"/>
      <c r="CD17" s="278"/>
      <c r="CE17" s="529"/>
      <c r="CF17" s="278"/>
      <c r="CG17" s="278"/>
      <c r="CH17" s="278"/>
      <c r="CI17" s="278"/>
      <c r="CJ17" s="278" t="s">
        <v>475</v>
      </c>
      <c r="CK17" s="278"/>
      <c r="CL17" s="278"/>
      <c r="CM17" s="278"/>
    </row>
    <row r="18" spans="2:91" ht="13.5" customHeight="1">
      <c r="B18" s="1175"/>
      <c r="C18" s="586"/>
      <c r="D18" s="586"/>
      <c r="E18" s="586"/>
      <c r="F18" s="815"/>
      <c r="G18" s="815"/>
      <c r="H18" s="815"/>
      <c r="I18" s="815"/>
      <c r="J18" s="816"/>
      <c r="K18" s="1463" t="s">
        <v>152</v>
      </c>
      <c r="L18" s="1463"/>
      <c r="M18" s="2020">
        <f>'1.施工'!Y6</f>
        <v>0</v>
      </c>
      <c r="N18" s="2020"/>
      <c r="O18" s="2020"/>
      <c r="P18" s="2020"/>
      <c r="S18" s="1551" t="s">
        <v>568</v>
      </c>
      <c r="T18" s="1786"/>
      <c r="U18" s="1759" t="s">
        <v>476</v>
      </c>
      <c r="V18" s="1760"/>
      <c r="W18" s="1761"/>
      <c r="X18" s="1698" t="s">
        <v>477</v>
      </c>
      <c r="Y18" s="1699"/>
      <c r="Z18" s="1699"/>
      <c r="AA18" s="1699"/>
      <c r="AB18" s="1762"/>
      <c r="AC18" s="1312"/>
      <c r="AD18" s="1699" t="s">
        <v>460</v>
      </c>
      <c r="AE18" s="1700"/>
      <c r="AF18" s="540"/>
      <c r="AG18" s="586"/>
      <c r="AH18" s="586"/>
      <c r="AI18" s="586"/>
      <c r="AJ18" s="815"/>
      <c r="AK18" s="815"/>
      <c r="AL18" s="815"/>
      <c r="AM18" s="815"/>
      <c r="AN18" s="816"/>
      <c r="AO18" s="1463" t="s">
        <v>152</v>
      </c>
      <c r="AP18" s="1463"/>
      <c r="AQ18" s="2020">
        <f>AB6</f>
        <v>0</v>
      </c>
      <c r="AR18" s="2020"/>
      <c r="AS18" s="2020"/>
      <c r="AT18" s="2020"/>
      <c r="AW18" s="1551" t="s">
        <v>568</v>
      </c>
      <c r="AX18" s="1786"/>
      <c r="AY18" s="1759" t="s">
        <v>476</v>
      </c>
      <c r="AZ18" s="1760"/>
      <c r="BA18" s="1761"/>
      <c r="BB18" s="1698" t="s">
        <v>477</v>
      </c>
      <c r="BC18" s="1699"/>
      <c r="BD18" s="1699"/>
      <c r="BE18" s="1699"/>
      <c r="BF18" s="1762"/>
      <c r="BG18" s="1312"/>
      <c r="BH18" s="1699" t="s">
        <v>460</v>
      </c>
      <c r="BI18" s="1700"/>
      <c r="BJ18" s="540"/>
      <c r="BK18" s="586"/>
      <c r="BL18" s="586"/>
      <c r="BM18" s="586"/>
      <c r="BN18" s="815"/>
      <c r="BO18" s="815"/>
      <c r="BP18" s="815"/>
      <c r="BQ18" s="815"/>
      <c r="BR18" s="816"/>
      <c r="BS18" s="1463" t="s">
        <v>152</v>
      </c>
      <c r="BT18" s="1463"/>
      <c r="BU18" s="2020">
        <f>BF6</f>
        <v>0</v>
      </c>
      <c r="BV18" s="2020"/>
      <c r="BW18" s="2020"/>
      <c r="BX18" s="2020"/>
      <c r="CA18" s="1551" t="s">
        <v>568</v>
      </c>
      <c r="CB18" s="1786"/>
      <c r="CC18" s="1759" t="s">
        <v>476</v>
      </c>
      <c r="CD18" s="1760"/>
      <c r="CE18" s="1761"/>
      <c r="CF18" s="1698" t="s">
        <v>477</v>
      </c>
      <c r="CG18" s="1699"/>
      <c r="CH18" s="1699"/>
      <c r="CI18" s="1699"/>
      <c r="CJ18" s="1762"/>
      <c r="CK18" s="1312"/>
      <c r="CL18" s="1699" t="s">
        <v>460</v>
      </c>
      <c r="CM18" s="1700"/>
    </row>
    <row r="19" spans="2:91" ht="17.25" customHeight="1">
      <c r="B19" s="539"/>
      <c r="C19" s="278"/>
      <c r="D19" s="278"/>
      <c r="E19" s="278"/>
      <c r="F19" s="1569"/>
      <c r="G19" s="1569"/>
      <c r="H19" s="1569"/>
      <c r="I19" s="1569"/>
      <c r="J19" s="1569"/>
      <c r="K19" s="1463"/>
      <c r="L19" s="1463"/>
      <c r="M19" s="1804"/>
      <c r="N19" s="1804"/>
      <c r="O19" s="1804"/>
      <c r="P19" s="1804"/>
      <c r="Q19" s="817"/>
      <c r="S19" s="1787"/>
      <c r="T19" s="1788"/>
      <c r="U19" s="1877">
        <f>登録!N23</f>
        <v>0</v>
      </c>
      <c r="V19" s="1878"/>
      <c r="W19" s="1558" t="s">
        <v>569</v>
      </c>
      <c r="X19" s="1753" t="str">
        <f>IF(U19=0," 大臣　特定　　知事　一般",登録!N24)</f>
        <v xml:space="preserve"> 大臣　特定　　知事　一般</v>
      </c>
      <c r="Y19" s="1755">
        <f>登録!N25</f>
        <v>0</v>
      </c>
      <c r="Z19" s="2160" t="s">
        <v>462</v>
      </c>
      <c r="AA19" s="1722">
        <f>登録!N26</f>
        <v>0</v>
      </c>
      <c r="AB19" s="2161" t="s">
        <v>463</v>
      </c>
      <c r="AC19" s="1313"/>
      <c r="AD19" s="1881" t="str">
        <f>登録!N27</f>
        <v>　　年　　　月　　　日</v>
      </c>
      <c r="AE19" s="1882"/>
      <c r="AF19" s="540"/>
      <c r="AG19" s="278"/>
      <c r="AH19" s="278"/>
      <c r="AI19" s="278"/>
      <c r="AJ19" s="1569"/>
      <c r="AK19" s="1569"/>
      <c r="AL19" s="1569"/>
      <c r="AM19" s="1569"/>
      <c r="AN19" s="1569"/>
      <c r="AO19" s="1463"/>
      <c r="AP19" s="1463"/>
      <c r="AQ19" s="1804"/>
      <c r="AR19" s="1804"/>
      <c r="AS19" s="1804"/>
      <c r="AT19" s="1804"/>
      <c r="AU19" s="817" t="s">
        <v>570</v>
      </c>
      <c r="AW19" s="1787"/>
      <c r="AX19" s="1788"/>
      <c r="AY19" s="1877">
        <f>登録!M23</f>
        <v>0</v>
      </c>
      <c r="AZ19" s="1878"/>
      <c r="BA19" s="1558" t="s">
        <v>569</v>
      </c>
      <c r="BB19" s="1753" t="str">
        <f>IF(AY19=0," 大臣　特定　　知事　一般",登録!M24)</f>
        <v xml:space="preserve"> 大臣　特定　　知事　一般</v>
      </c>
      <c r="BC19" s="1755">
        <f>登録!M25</f>
        <v>0</v>
      </c>
      <c r="BD19" s="2160" t="s">
        <v>462</v>
      </c>
      <c r="BE19" s="1722">
        <f>登録!M26</f>
        <v>0</v>
      </c>
      <c r="BF19" s="2161" t="s">
        <v>463</v>
      </c>
      <c r="BG19" s="1313"/>
      <c r="BH19" s="1881" t="str">
        <f>登録!M27</f>
        <v>　　年　　　月　　　日</v>
      </c>
      <c r="BI19" s="1882"/>
      <c r="BJ19" s="540"/>
      <c r="BK19" s="278"/>
      <c r="BL19" s="278"/>
      <c r="BM19" s="278"/>
      <c r="BN19" s="1569"/>
      <c r="BO19" s="1569"/>
      <c r="BP19" s="1569"/>
      <c r="BQ19" s="1569"/>
      <c r="BR19" s="1569"/>
      <c r="BS19" s="1463"/>
      <c r="BT19" s="1463"/>
      <c r="BU19" s="1804"/>
      <c r="BV19" s="1804"/>
      <c r="BW19" s="1804"/>
      <c r="BX19" s="1804"/>
      <c r="BY19" s="817"/>
      <c r="CA19" s="1787"/>
      <c r="CB19" s="1788"/>
      <c r="CC19" s="2107"/>
      <c r="CD19" s="2108"/>
      <c r="CE19" s="1558" t="s">
        <v>569</v>
      </c>
      <c r="CF19" s="2111" t="str">
        <f>IF(CC19=0," 大臣　特定　　知事　一般",登録!M24)</f>
        <v xml:space="preserve"> 大臣　特定　　知事　一般</v>
      </c>
      <c r="CG19" s="1784"/>
      <c r="CH19" s="2160" t="s">
        <v>462</v>
      </c>
      <c r="CI19" s="1525"/>
      <c r="CJ19" s="2161" t="s">
        <v>463</v>
      </c>
      <c r="CK19" s="1313"/>
      <c r="CL19" s="2106" t="s">
        <v>205</v>
      </c>
      <c r="CM19" s="1941"/>
    </row>
    <row r="20" spans="2:91" ht="16.5" customHeight="1">
      <c r="B20" s="539"/>
      <c r="C20" s="1" t="s">
        <v>571</v>
      </c>
      <c r="D20" s="818"/>
      <c r="E20" s="818"/>
      <c r="F20" s="818"/>
      <c r="G20" s="818"/>
      <c r="H20" s="529"/>
      <c r="R20" s="529"/>
      <c r="S20" s="1787"/>
      <c r="T20" s="1788"/>
      <c r="U20" s="1879"/>
      <c r="V20" s="1880"/>
      <c r="W20" s="1476"/>
      <c r="X20" s="1754"/>
      <c r="Y20" s="1756"/>
      <c r="Z20" s="1708"/>
      <c r="AA20" s="1671" t="e">
        <v>#REF!</v>
      </c>
      <c r="AB20" s="1712"/>
      <c r="AC20" s="587"/>
      <c r="AD20" s="1883"/>
      <c r="AE20" s="1884"/>
      <c r="AF20" s="278"/>
      <c r="AG20" s="1" t="s">
        <v>571</v>
      </c>
      <c r="AH20" s="818"/>
      <c r="AI20" s="818"/>
      <c r="AJ20" s="818"/>
      <c r="AK20" s="818"/>
      <c r="AL20" s="529"/>
      <c r="AV20" s="529"/>
      <c r="AW20" s="1787"/>
      <c r="AX20" s="1788"/>
      <c r="AY20" s="1879"/>
      <c r="AZ20" s="1880"/>
      <c r="BA20" s="1476"/>
      <c r="BB20" s="1754"/>
      <c r="BC20" s="1756"/>
      <c r="BD20" s="1708"/>
      <c r="BE20" s="1671" t="e">
        <v>#REF!</v>
      </c>
      <c r="BF20" s="1712"/>
      <c r="BG20" s="587"/>
      <c r="BH20" s="1883"/>
      <c r="BI20" s="1884"/>
      <c r="BJ20" s="278"/>
      <c r="BK20" s="1" t="s">
        <v>571</v>
      </c>
      <c r="BL20" s="818"/>
      <c r="BM20" s="818"/>
      <c r="BN20" s="818"/>
      <c r="BO20" s="818"/>
      <c r="BP20" s="529"/>
      <c r="BZ20" s="529"/>
      <c r="CA20" s="1787"/>
      <c r="CB20" s="1788"/>
      <c r="CC20" s="2109"/>
      <c r="CD20" s="2110"/>
      <c r="CE20" s="1476"/>
      <c r="CF20" s="2112"/>
      <c r="CG20" s="1829"/>
      <c r="CH20" s="1708"/>
      <c r="CI20" s="1495"/>
      <c r="CJ20" s="1712"/>
      <c r="CK20" s="587"/>
      <c r="CL20" s="2100"/>
      <c r="CM20" s="2101"/>
    </row>
    <row r="21" spans="2:91" ht="16.5" customHeight="1">
      <c r="B21" s="539"/>
      <c r="C21" s="1642" t="s">
        <v>467</v>
      </c>
      <c r="D21" s="1545"/>
      <c r="E21" s="1552"/>
      <c r="F21" s="1314"/>
      <c r="G21" s="2066">
        <f>'1.施工'!$D$14</f>
        <v>0</v>
      </c>
      <c r="H21" s="2066"/>
      <c r="I21" s="2066"/>
      <c r="J21" s="2066"/>
      <c r="K21" s="2066"/>
      <c r="L21" s="2066"/>
      <c r="M21" s="2066"/>
      <c r="N21" s="2066"/>
      <c r="O21" s="2066"/>
      <c r="P21" s="2066"/>
      <c r="Q21" s="2067"/>
      <c r="S21" s="1787"/>
      <c r="T21" s="1788"/>
      <c r="U21" s="1864">
        <f>登録!N28</f>
        <v>0</v>
      </c>
      <c r="V21" s="1865"/>
      <c r="W21" s="1473" t="s">
        <v>569</v>
      </c>
      <c r="X21" s="1908" t="str">
        <f>IF(U21=0,"大臣　特定 　  知事　一般",登録!N29)</f>
        <v>大臣　特定 　  知事　一般</v>
      </c>
      <c r="Y21" s="1868">
        <f>登録!N30</f>
        <v>0</v>
      </c>
      <c r="Z21" s="2153" t="s">
        <v>462</v>
      </c>
      <c r="AA21" s="1668" t="str">
        <f>IF(U21=0,"",登録!N31)</f>
        <v/>
      </c>
      <c r="AB21" s="2155" t="s">
        <v>463</v>
      </c>
      <c r="AC21" s="1315"/>
      <c r="AD21" s="1883" t="str">
        <f>IF(U21=0,"　 年　  　月　　  日",登録!N32)</f>
        <v>　 年　  　月　　  日</v>
      </c>
      <c r="AE21" s="1884"/>
      <c r="AF21" s="1175"/>
      <c r="AG21" s="1642" t="s">
        <v>467</v>
      </c>
      <c r="AH21" s="1545"/>
      <c r="AI21" s="1552"/>
      <c r="AJ21" s="1314"/>
      <c r="AK21" s="2066">
        <f>'1.施工'!$D$14</f>
        <v>0</v>
      </c>
      <c r="AL21" s="2066"/>
      <c r="AM21" s="2066"/>
      <c r="AN21" s="2066"/>
      <c r="AO21" s="2066"/>
      <c r="AP21" s="2066"/>
      <c r="AQ21" s="2066"/>
      <c r="AR21" s="2066"/>
      <c r="AS21" s="2066"/>
      <c r="AT21" s="2066"/>
      <c r="AU21" s="2067"/>
      <c r="AW21" s="1787"/>
      <c r="AX21" s="1788"/>
      <c r="AY21" s="1864">
        <f>登録!M28</f>
        <v>0</v>
      </c>
      <c r="AZ21" s="1865"/>
      <c r="BA21" s="1473" t="s">
        <v>569</v>
      </c>
      <c r="BB21" s="1908" t="str">
        <f>IF(AY21=0,"大臣　特定 　  知事　一般",登録!M29)</f>
        <v>大臣　特定 　  知事　一般</v>
      </c>
      <c r="BC21" s="1868">
        <f>登録!M30</f>
        <v>0</v>
      </c>
      <c r="BD21" s="2153" t="s">
        <v>462</v>
      </c>
      <c r="BE21" s="1668" t="str">
        <f>IF(AY21=0,"",登録!M31)</f>
        <v/>
      </c>
      <c r="BF21" s="2155" t="s">
        <v>463</v>
      </c>
      <c r="BG21" s="1315"/>
      <c r="BH21" s="1883" t="str">
        <f>IF(AY21=0,"　 年　  　月　　  日",登録!M32)</f>
        <v>　 年　  　月　　  日</v>
      </c>
      <c r="BI21" s="1884"/>
      <c r="BJ21" s="1175"/>
      <c r="BK21" s="1642" t="s">
        <v>467</v>
      </c>
      <c r="BL21" s="1545"/>
      <c r="BM21" s="1552"/>
      <c r="BN21" s="1314"/>
      <c r="BO21" s="2066">
        <f>'1.施工'!$D$14</f>
        <v>0</v>
      </c>
      <c r="BP21" s="2066"/>
      <c r="BQ21" s="2066"/>
      <c r="BR21" s="2066"/>
      <c r="BS21" s="2066"/>
      <c r="BT21" s="2066"/>
      <c r="BU21" s="2066"/>
      <c r="BV21" s="2066"/>
      <c r="BW21" s="2066"/>
      <c r="BX21" s="2066"/>
      <c r="BY21" s="2067"/>
      <c r="CA21" s="1787"/>
      <c r="CB21" s="1788"/>
      <c r="CC21" s="2021"/>
      <c r="CD21" s="1632"/>
      <c r="CE21" s="1473" t="s">
        <v>569</v>
      </c>
      <c r="CF21" s="2104" t="str">
        <f>IF(CC21=0,"大臣　特定 　  知事　一般",登録!M29)</f>
        <v>大臣　特定 　  知事　一般</v>
      </c>
      <c r="CG21" s="1749"/>
      <c r="CH21" s="2153" t="s">
        <v>462</v>
      </c>
      <c r="CI21" s="1493"/>
      <c r="CJ21" s="2155" t="s">
        <v>463</v>
      </c>
      <c r="CK21" s="1315"/>
      <c r="CL21" s="2100" t="s">
        <v>572</v>
      </c>
      <c r="CM21" s="2101"/>
    </row>
    <row r="22" spans="2:91" ht="14.25" customHeight="1">
      <c r="B22" s="539"/>
      <c r="C22" s="1591" t="s">
        <v>468</v>
      </c>
      <c r="D22" s="1546"/>
      <c r="E22" s="1681"/>
      <c r="F22" s="819"/>
      <c r="G22" s="2068"/>
      <c r="H22" s="2068"/>
      <c r="I22" s="2068"/>
      <c r="J22" s="2068"/>
      <c r="K22" s="2068"/>
      <c r="L22" s="2068"/>
      <c r="M22" s="2068"/>
      <c r="N22" s="2068"/>
      <c r="O22" s="2068"/>
      <c r="P22" s="2068"/>
      <c r="Q22" s="2069"/>
      <c r="S22" s="1789"/>
      <c r="T22" s="1790"/>
      <c r="U22" s="1866"/>
      <c r="V22" s="1867"/>
      <c r="W22" s="1691"/>
      <c r="X22" s="1705"/>
      <c r="Y22" s="1869"/>
      <c r="Z22" s="2154"/>
      <c r="AA22" s="1711" t="e">
        <v>#REF!</v>
      </c>
      <c r="AB22" s="2156"/>
      <c r="AC22" s="588"/>
      <c r="AD22" s="1906"/>
      <c r="AE22" s="1907"/>
      <c r="AF22" s="316"/>
      <c r="AG22" s="1591" t="s">
        <v>468</v>
      </c>
      <c r="AH22" s="1546"/>
      <c r="AI22" s="1681"/>
      <c r="AJ22" s="819"/>
      <c r="AK22" s="2068"/>
      <c r="AL22" s="2068"/>
      <c r="AM22" s="2068"/>
      <c r="AN22" s="2068"/>
      <c r="AO22" s="2068"/>
      <c r="AP22" s="2068"/>
      <c r="AQ22" s="2068"/>
      <c r="AR22" s="2068"/>
      <c r="AS22" s="2068"/>
      <c r="AT22" s="2068"/>
      <c r="AU22" s="2069"/>
      <c r="AW22" s="1789"/>
      <c r="AX22" s="1790"/>
      <c r="AY22" s="1866"/>
      <c r="AZ22" s="1867"/>
      <c r="BA22" s="1691"/>
      <c r="BB22" s="1705"/>
      <c r="BC22" s="1869"/>
      <c r="BD22" s="2154"/>
      <c r="BE22" s="1711" t="e">
        <v>#REF!</v>
      </c>
      <c r="BF22" s="2156"/>
      <c r="BG22" s="588"/>
      <c r="BH22" s="1906"/>
      <c r="BI22" s="1907"/>
      <c r="BJ22" s="316"/>
      <c r="BK22" s="1591" t="s">
        <v>468</v>
      </c>
      <c r="BL22" s="1546"/>
      <c r="BM22" s="1681"/>
      <c r="BN22" s="819"/>
      <c r="BO22" s="2068"/>
      <c r="BP22" s="2068"/>
      <c r="BQ22" s="2068"/>
      <c r="BR22" s="2068"/>
      <c r="BS22" s="2068"/>
      <c r="BT22" s="2068"/>
      <c r="BU22" s="2068"/>
      <c r="BV22" s="2068"/>
      <c r="BW22" s="2068"/>
      <c r="BX22" s="2068"/>
      <c r="BY22" s="2069"/>
      <c r="CA22" s="1789"/>
      <c r="CB22" s="1790"/>
      <c r="CC22" s="1855"/>
      <c r="CD22" s="2022"/>
      <c r="CE22" s="1691"/>
      <c r="CF22" s="2105"/>
      <c r="CG22" s="1750"/>
      <c r="CH22" s="2154"/>
      <c r="CI22" s="1752"/>
      <c r="CJ22" s="2156"/>
      <c r="CK22" s="588"/>
      <c r="CL22" s="2102"/>
      <c r="CM22" s="2103"/>
    </row>
    <row r="23" spans="2:91" ht="16.5" customHeight="1">
      <c r="B23" s="278"/>
      <c r="C23" s="1474" t="s">
        <v>148</v>
      </c>
      <c r="D23" s="1475"/>
      <c r="E23" s="1723"/>
      <c r="F23" s="32"/>
      <c r="G23" s="2009" t="str">
        <f>'1.施工'!R14</f>
        <v>／</v>
      </c>
      <c r="H23" s="2009"/>
      <c r="I23" s="2009"/>
      <c r="J23" s="2009"/>
      <c r="K23" s="2009"/>
      <c r="L23" s="2009"/>
      <c r="M23" s="2009"/>
      <c r="N23" s="2009"/>
      <c r="O23" s="2009"/>
      <c r="P23" s="2009"/>
      <c r="Q23" s="546"/>
      <c r="S23" s="278"/>
      <c r="T23" s="278"/>
      <c r="U23" s="278"/>
      <c r="V23" s="278"/>
      <c r="W23" s="278"/>
      <c r="X23" s="278"/>
      <c r="Y23" s="278"/>
      <c r="Z23" s="278"/>
      <c r="AA23" s="278"/>
      <c r="AB23" s="278"/>
      <c r="AC23" s="278"/>
      <c r="AD23" s="278"/>
      <c r="AE23" s="278"/>
      <c r="AF23" s="316"/>
      <c r="AG23" s="1474" t="s">
        <v>148</v>
      </c>
      <c r="AH23" s="1475"/>
      <c r="AI23" s="1723"/>
      <c r="AJ23" s="32"/>
      <c r="AK23" s="2009" t="str">
        <f>V14</f>
        <v>／</v>
      </c>
      <c r="AL23" s="2009"/>
      <c r="AM23" s="2009"/>
      <c r="AN23" s="2009"/>
      <c r="AO23" s="2009"/>
      <c r="AP23" s="2009"/>
      <c r="AQ23" s="2009"/>
      <c r="AR23" s="2009"/>
      <c r="AS23" s="2009"/>
      <c r="AT23" s="2009"/>
      <c r="AU23" s="546"/>
      <c r="AW23" s="278"/>
      <c r="AX23" s="278"/>
      <c r="AY23" s="278"/>
      <c r="AZ23" s="278"/>
      <c r="BA23" s="278"/>
      <c r="BB23" s="278"/>
      <c r="BC23" s="278"/>
      <c r="BD23" s="278"/>
      <c r="BE23" s="278"/>
      <c r="BF23" s="278"/>
      <c r="BG23" s="278"/>
      <c r="BH23" s="278"/>
      <c r="BI23" s="278"/>
      <c r="BJ23" s="316"/>
      <c r="BK23" s="1474" t="s">
        <v>148</v>
      </c>
      <c r="BL23" s="1475"/>
      <c r="BM23" s="1723"/>
      <c r="BN23" s="32"/>
      <c r="BO23" s="2009" t="str">
        <f>AZ14</f>
        <v>／</v>
      </c>
      <c r="BP23" s="2009"/>
      <c r="BQ23" s="2009"/>
      <c r="BR23" s="2009"/>
      <c r="BS23" s="2009"/>
      <c r="BT23" s="2009"/>
      <c r="BU23" s="2009"/>
      <c r="BV23" s="2009"/>
      <c r="BW23" s="2009"/>
      <c r="BX23" s="2009"/>
      <c r="BY23" s="546"/>
      <c r="CA23" s="278"/>
      <c r="CB23" s="278"/>
      <c r="CC23" s="278"/>
      <c r="CD23" s="278"/>
      <c r="CE23" s="278"/>
      <c r="CF23" s="278"/>
      <c r="CG23" s="278"/>
      <c r="CH23" s="278"/>
      <c r="CI23" s="278"/>
      <c r="CJ23" s="278"/>
      <c r="CK23" s="278"/>
      <c r="CL23" s="278"/>
      <c r="CM23" s="278"/>
    </row>
    <row r="24" spans="2:91" ht="15" customHeight="1">
      <c r="B24" s="540"/>
      <c r="C24" s="1471" t="s">
        <v>573</v>
      </c>
      <c r="D24" s="1472"/>
      <c r="E24" s="1687"/>
      <c r="F24" s="538" t="s">
        <v>471</v>
      </c>
      <c r="G24" s="2024" t="str">
        <f>'1.施工'!S15</f>
        <v>　　年　　　月　　　日</v>
      </c>
      <c r="H24" s="2024"/>
      <c r="I24" s="2024"/>
      <c r="J24" s="820"/>
      <c r="K24" s="278"/>
      <c r="L24" s="1689" t="s">
        <v>574</v>
      </c>
      <c r="M24" s="1472"/>
      <c r="N24" s="1473"/>
      <c r="O24" s="2001" t="str">
        <f>'1.施工'!Y15</f>
        <v>　　年　　　月　　　日</v>
      </c>
      <c r="P24" s="2002"/>
      <c r="Q24" s="2003"/>
      <c r="S24" s="1551" t="s">
        <v>486</v>
      </c>
      <c r="T24" s="1786"/>
      <c r="U24" s="1682" t="s">
        <v>487</v>
      </c>
      <c r="V24" s="1684"/>
      <c r="W24" s="1701" t="s">
        <v>488</v>
      </c>
      <c r="X24" s="1701"/>
      <c r="Y24" s="1701"/>
      <c r="Z24" s="2141" t="s">
        <v>489</v>
      </c>
      <c r="AA24" s="2150"/>
      <c r="AB24" s="2150"/>
      <c r="AC24" s="2142"/>
      <c r="AD24" s="1702" t="s">
        <v>490</v>
      </c>
      <c r="AE24" s="1703"/>
      <c r="AF24" s="316"/>
      <c r="AG24" s="1471" t="s">
        <v>573</v>
      </c>
      <c r="AH24" s="1472"/>
      <c r="AI24" s="1687"/>
      <c r="AJ24" s="538" t="s">
        <v>471</v>
      </c>
      <c r="AK24" s="2024" t="str">
        <f>W15</f>
        <v>　　年　　　月　　　日</v>
      </c>
      <c r="AL24" s="2024"/>
      <c r="AM24" s="2024"/>
      <c r="AN24" s="820"/>
      <c r="AO24" s="278"/>
      <c r="AP24" s="1689" t="s">
        <v>575</v>
      </c>
      <c r="AQ24" s="1472"/>
      <c r="AR24" s="1473"/>
      <c r="AS24" s="2001" t="str">
        <f>AB15</f>
        <v>　　年　　　月　　　日</v>
      </c>
      <c r="AT24" s="2002"/>
      <c r="AU24" s="2003"/>
      <c r="AW24" s="1551" t="s">
        <v>486</v>
      </c>
      <c r="AX24" s="1786"/>
      <c r="AY24" s="1682" t="s">
        <v>487</v>
      </c>
      <c r="AZ24" s="1684"/>
      <c r="BA24" s="1701" t="s">
        <v>488</v>
      </c>
      <c r="BB24" s="1701"/>
      <c r="BC24" s="1701"/>
      <c r="BD24" s="2141" t="s">
        <v>489</v>
      </c>
      <c r="BE24" s="2150"/>
      <c r="BF24" s="2150"/>
      <c r="BG24" s="2142"/>
      <c r="BH24" s="1702" t="s">
        <v>490</v>
      </c>
      <c r="BI24" s="1703"/>
      <c r="BJ24" s="316"/>
      <c r="BK24" s="1471" t="s">
        <v>573</v>
      </c>
      <c r="BL24" s="1472"/>
      <c r="BM24" s="1687"/>
      <c r="BN24" s="538" t="s">
        <v>471</v>
      </c>
      <c r="BO24" s="2113">
        <f>BA15</f>
        <v>0</v>
      </c>
      <c r="BP24" s="2113"/>
      <c r="BQ24" s="2113"/>
      <c r="BR24" s="820"/>
      <c r="BS24" s="278"/>
      <c r="BT24" s="1689" t="s">
        <v>576</v>
      </c>
      <c r="BU24" s="1472"/>
      <c r="BV24" s="1473"/>
      <c r="BW24" s="2001">
        <f>BF15</f>
        <v>0</v>
      </c>
      <c r="BX24" s="2002"/>
      <c r="BY24" s="2003"/>
      <c r="CA24" s="1551" t="s">
        <v>486</v>
      </c>
      <c r="CB24" s="1786"/>
      <c r="CC24" s="1682" t="s">
        <v>487</v>
      </c>
      <c r="CD24" s="1684"/>
      <c r="CE24" s="1701" t="s">
        <v>488</v>
      </c>
      <c r="CF24" s="1701"/>
      <c r="CG24" s="1701"/>
      <c r="CH24" s="2141" t="s">
        <v>489</v>
      </c>
      <c r="CI24" s="2150"/>
      <c r="CJ24" s="2150"/>
      <c r="CK24" s="2142"/>
      <c r="CL24" s="1702" t="s">
        <v>490</v>
      </c>
      <c r="CM24" s="1703"/>
    </row>
    <row r="25" spans="2:91" ht="15" customHeight="1">
      <c r="B25" s="541"/>
      <c r="C25" s="1553"/>
      <c r="D25" s="1555"/>
      <c r="E25" s="1554"/>
      <c r="F25" s="535" t="s">
        <v>473</v>
      </c>
      <c r="G25" s="1720" t="str">
        <f>'1.施工'!S16</f>
        <v>　　年　　　月　　　日</v>
      </c>
      <c r="H25" s="1720"/>
      <c r="I25" s="1720"/>
      <c r="J25" s="821"/>
      <c r="K25" s="822"/>
      <c r="L25" s="1690" t="s">
        <v>577</v>
      </c>
      <c r="M25" s="1555"/>
      <c r="N25" s="1691"/>
      <c r="O25" s="2004"/>
      <c r="P25" s="2005"/>
      <c r="Q25" s="2006"/>
      <c r="S25" s="1787"/>
      <c r="T25" s="1788"/>
      <c r="U25" s="1660"/>
      <c r="V25" s="1661"/>
      <c r="W25" s="1667">
        <f>登録!N37</f>
        <v>0</v>
      </c>
      <c r="X25" s="1668"/>
      <c r="Y25" s="1669"/>
      <c r="Z25" s="1667">
        <f>登録!N38</f>
        <v>0</v>
      </c>
      <c r="AA25" s="1668"/>
      <c r="AB25" s="1668"/>
      <c r="AC25" s="1669"/>
      <c r="AD25" s="1673">
        <f>登録!N39</f>
        <v>0</v>
      </c>
      <c r="AE25" s="1596"/>
      <c r="AF25" s="316"/>
      <c r="AG25" s="1553"/>
      <c r="AH25" s="1555"/>
      <c r="AI25" s="1554"/>
      <c r="AJ25" s="535" t="s">
        <v>473</v>
      </c>
      <c r="AK25" s="1720" t="str">
        <f>W16</f>
        <v>　　年　　　月　　　日</v>
      </c>
      <c r="AL25" s="1720"/>
      <c r="AM25" s="1720"/>
      <c r="AN25" s="821"/>
      <c r="AO25" s="822"/>
      <c r="AP25" s="1690"/>
      <c r="AQ25" s="1555"/>
      <c r="AR25" s="1691"/>
      <c r="AS25" s="2004"/>
      <c r="AT25" s="2005"/>
      <c r="AU25" s="2006"/>
      <c r="AW25" s="1787"/>
      <c r="AX25" s="1788"/>
      <c r="AY25" s="1660"/>
      <c r="AZ25" s="1661"/>
      <c r="BA25" s="1667">
        <f>登録!M37</f>
        <v>0</v>
      </c>
      <c r="BB25" s="1668"/>
      <c r="BC25" s="1669"/>
      <c r="BD25" s="1667">
        <f>登録!M38</f>
        <v>0</v>
      </c>
      <c r="BE25" s="1668"/>
      <c r="BF25" s="1668"/>
      <c r="BG25" s="1669"/>
      <c r="BH25" s="1673">
        <f>登録!M39</f>
        <v>0</v>
      </c>
      <c r="BI25" s="1596"/>
      <c r="BJ25" s="316"/>
      <c r="BK25" s="1553"/>
      <c r="BL25" s="1555"/>
      <c r="BM25" s="1554"/>
      <c r="BN25" s="535" t="s">
        <v>473</v>
      </c>
      <c r="BO25" s="2114">
        <f>BA16</f>
        <v>0</v>
      </c>
      <c r="BP25" s="2114"/>
      <c r="BQ25" s="2114"/>
      <c r="BR25" s="821"/>
      <c r="BS25" s="822"/>
      <c r="BT25" s="1690"/>
      <c r="BU25" s="1555"/>
      <c r="BV25" s="1691"/>
      <c r="BW25" s="2004"/>
      <c r="BX25" s="2005"/>
      <c r="BY25" s="2006"/>
      <c r="CA25" s="1787"/>
      <c r="CB25" s="1788"/>
      <c r="CC25" s="1660"/>
      <c r="CD25" s="1661"/>
      <c r="CE25" s="1577"/>
      <c r="CF25" s="1493"/>
      <c r="CG25" s="1494"/>
      <c r="CH25" s="1577"/>
      <c r="CI25" s="1493"/>
      <c r="CJ25" s="1493"/>
      <c r="CK25" s="1494"/>
      <c r="CL25" s="1942"/>
      <c r="CM25" s="1901"/>
    </row>
    <row r="26" spans="2:91" ht="14.25" customHeight="1">
      <c r="B26" s="543"/>
      <c r="S26" s="1787"/>
      <c r="T26" s="1788"/>
      <c r="U26" s="1662"/>
      <c r="V26" s="1664"/>
      <c r="W26" s="1670"/>
      <c r="X26" s="1671"/>
      <c r="Y26" s="1672"/>
      <c r="Z26" s="1670"/>
      <c r="AA26" s="1671"/>
      <c r="AB26" s="1671"/>
      <c r="AC26" s="1672"/>
      <c r="AD26" s="1674"/>
      <c r="AE26" s="1598"/>
      <c r="AF26" s="278"/>
      <c r="AW26" s="1787"/>
      <c r="AX26" s="1788"/>
      <c r="AY26" s="1662"/>
      <c r="AZ26" s="1664"/>
      <c r="BA26" s="1670"/>
      <c r="BB26" s="1671"/>
      <c r="BC26" s="1672"/>
      <c r="BD26" s="1670"/>
      <c r="BE26" s="1671"/>
      <c r="BF26" s="1671"/>
      <c r="BG26" s="1672"/>
      <c r="BH26" s="1674"/>
      <c r="BI26" s="1598"/>
      <c r="BJ26" s="278"/>
      <c r="CA26" s="1787"/>
      <c r="CB26" s="1788"/>
      <c r="CC26" s="1662"/>
      <c r="CD26" s="1664"/>
      <c r="CE26" s="1578"/>
      <c r="CF26" s="1495"/>
      <c r="CG26" s="1496"/>
      <c r="CH26" s="1578"/>
      <c r="CI26" s="1495"/>
      <c r="CJ26" s="1495"/>
      <c r="CK26" s="1496"/>
      <c r="CL26" s="2118"/>
      <c r="CM26" s="1797"/>
    </row>
    <row r="27" spans="2:91" ht="15" customHeight="1">
      <c r="B27" s="540"/>
      <c r="C27" s="1551" t="s">
        <v>568</v>
      </c>
      <c r="D27" s="1557"/>
      <c r="E27" s="1786"/>
      <c r="F27" s="1759" t="s">
        <v>476</v>
      </c>
      <c r="G27" s="1760"/>
      <c r="H27" s="1761"/>
      <c r="I27" s="1698" t="s">
        <v>477</v>
      </c>
      <c r="J27" s="1699"/>
      <c r="K27" s="1699"/>
      <c r="L27" s="1699"/>
      <c r="M27" s="1699"/>
      <c r="N27" s="1762"/>
      <c r="O27" s="1312"/>
      <c r="P27" s="1699" t="s">
        <v>460</v>
      </c>
      <c r="Q27" s="1700"/>
      <c r="S27" s="1787"/>
      <c r="T27" s="1788"/>
      <c r="U27" s="1682" t="s">
        <v>492</v>
      </c>
      <c r="V27" s="1684"/>
      <c r="W27" s="2168" t="s">
        <v>578</v>
      </c>
      <c r="X27" s="2169"/>
      <c r="Y27" s="2147" t="s">
        <v>494</v>
      </c>
      <c r="Z27" s="2148"/>
      <c r="AA27" s="2149"/>
      <c r="AB27" s="2147" t="s">
        <v>495</v>
      </c>
      <c r="AC27" s="2148"/>
      <c r="AD27" s="2149"/>
      <c r="AE27" s="589" t="s">
        <v>490</v>
      </c>
      <c r="AF27" s="540"/>
      <c r="AG27" s="1551" t="s">
        <v>568</v>
      </c>
      <c r="AH27" s="1557"/>
      <c r="AI27" s="1786"/>
      <c r="AJ27" s="1759" t="s">
        <v>476</v>
      </c>
      <c r="AK27" s="1760"/>
      <c r="AL27" s="1761"/>
      <c r="AM27" s="1698" t="s">
        <v>477</v>
      </c>
      <c r="AN27" s="1699"/>
      <c r="AO27" s="1699"/>
      <c r="AP27" s="1699"/>
      <c r="AQ27" s="1699"/>
      <c r="AR27" s="1762"/>
      <c r="AS27" s="1312"/>
      <c r="AT27" s="1699" t="s">
        <v>460</v>
      </c>
      <c r="AU27" s="1700"/>
      <c r="AW27" s="1787"/>
      <c r="AX27" s="1788"/>
      <c r="AY27" s="1682" t="s">
        <v>492</v>
      </c>
      <c r="AZ27" s="1684"/>
      <c r="BA27" s="2168" t="s">
        <v>578</v>
      </c>
      <c r="BB27" s="2169"/>
      <c r="BC27" s="2147" t="s">
        <v>494</v>
      </c>
      <c r="BD27" s="2148"/>
      <c r="BE27" s="2149"/>
      <c r="BF27" s="2147" t="s">
        <v>495</v>
      </c>
      <c r="BG27" s="2148"/>
      <c r="BH27" s="2149"/>
      <c r="BI27" s="589" t="s">
        <v>490</v>
      </c>
      <c r="BJ27" s="540"/>
      <c r="BK27" s="1551" t="s">
        <v>568</v>
      </c>
      <c r="BL27" s="1557"/>
      <c r="BM27" s="1786"/>
      <c r="BN27" s="1759" t="s">
        <v>476</v>
      </c>
      <c r="BO27" s="1760"/>
      <c r="BP27" s="1761"/>
      <c r="BQ27" s="1698" t="s">
        <v>477</v>
      </c>
      <c r="BR27" s="1699"/>
      <c r="BS27" s="1699"/>
      <c r="BT27" s="1699"/>
      <c r="BU27" s="1699"/>
      <c r="BV27" s="1762"/>
      <c r="BW27" s="1312"/>
      <c r="BX27" s="1699" t="s">
        <v>460</v>
      </c>
      <c r="BY27" s="1700"/>
      <c r="CA27" s="1787"/>
      <c r="CB27" s="1788"/>
      <c r="CC27" s="1682" t="s">
        <v>492</v>
      </c>
      <c r="CD27" s="1684"/>
      <c r="CE27" s="2168" t="s">
        <v>578</v>
      </c>
      <c r="CF27" s="2169"/>
      <c r="CG27" s="2147" t="s">
        <v>494</v>
      </c>
      <c r="CH27" s="2148"/>
      <c r="CI27" s="2149"/>
      <c r="CJ27" s="2147" t="s">
        <v>495</v>
      </c>
      <c r="CK27" s="2148"/>
      <c r="CL27" s="2149"/>
      <c r="CM27" s="589" t="s">
        <v>490</v>
      </c>
    </row>
    <row r="28" spans="2:91" ht="14.25" customHeight="1">
      <c r="B28" s="540"/>
      <c r="C28" s="1787"/>
      <c r="D28" s="2151"/>
      <c r="E28" s="1788"/>
      <c r="F28" s="1851">
        <f>'1.施工'!Q19</f>
        <v>0</v>
      </c>
      <c r="G28" s="1678"/>
      <c r="H28" s="2166" t="s">
        <v>569</v>
      </c>
      <c r="I28" s="2050" t="str">
        <f>'1.施工'!U19</f>
        <v>大臣　 特定　  知事   一般</v>
      </c>
      <c r="J28" s="2051"/>
      <c r="K28" s="1964">
        <f>'1.施工'!V19</f>
        <v>0</v>
      </c>
      <c r="L28" s="2148" t="s">
        <v>462</v>
      </c>
      <c r="M28" s="1859">
        <f>'1.施工'!X19</f>
        <v>0</v>
      </c>
      <c r="N28" s="2161" t="s">
        <v>463</v>
      </c>
      <c r="O28" s="1313"/>
      <c r="P28" s="1944" t="str">
        <f>'1.施工'!AA19</f>
        <v>　　年　　　月　　　日</v>
      </c>
      <c r="Q28" s="1945"/>
      <c r="S28" s="1787"/>
      <c r="T28" s="1788"/>
      <c r="U28" s="1660"/>
      <c r="V28" s="1661"/>
      <c r="W28" s="1995">
        <f>登録!N36</f>
        <v>0</v>
      </c>
      <c r="X28" s="1996"/>
      <c r="Y28" s="1618">
        <f>登録!N40</f>
        <v>0</v>
      </c>
      <c r="Z28" s="1618"/>
      <c r="AA28" s="1618"/>
      <c r="AB28" s="2007">
        <f>登録!N42</f>
        <v>0</v>
      </c>
      <c r="AC28" s="2007"/>
      <c r="AD28" s="2007"/>
      <c r="AE28" s="492">
        <f>登録!N43</f>
        <v>0</v>
      </c>
      <c r="AF28" s="541"/>
      <c r="AG28" s="1787"/>
      <c r="AH28" s="2151"/>
      <c r="AI28" s="1788"/>
      <c r="AJ28" s="1851">
        <f>U19</f>
        <v>0</v>
      </c>
      <c r="AK28" s="1678"/>
      <c r="AL28" s="2166" t="s">
        <v>569</v>
      </c>
      <c r="AM28" s="1425" t="str">
        <f>X19</f>
        <v xml:space="preserve"> 大臣　特定　　知事　一般</v>
      </c>
      <c r="AN28" s="1992"/>
      <c r="AO28" s="1784">
        <f>Y19</f>
        <v>0</v>
      </c>
      <c r="AP28" s="2160" t="s">
        <v>462</v>
      </c>
      <c r="AQ28" s="1525">
        <f>AA19</f>
        <v>0</v>
      </c>
      <c r="AR28" s="2161" t="s">
        <v>463</v>
      </c>
      <c r="AS28" s="1313"/>
      <c r="AT28" s="2162" t="str">
        <f>AD19</f>
        <v>　　年　　　月　　　日</v>
      </c>
      <c r="AU28" s="2163"/>
      <c r="AW28" s="1787"/>
      <c r="AX28" s="1788"/>
      <c r="AY28" s="1660"/>
      <c r="AZ28" s="1661"/>
      <c r="BA28" s="1995">
        <f>登録!M36</f>
        <v>0</v>
      </c>
      <c r="BB28" s="1996"/>
      <c r="BC28" s="1618">
        <f>登録!M40</f>
        <v>0</v>
      </c>
      <c r="BD28" s="1618"/>
      <c r="BE28" s="1618"/>
      <c r="BF28" s="2007">
        <f>登録!M42</f>
        <v>0</v>
      </c>
      <c r="BG28" s="2007"/>
      <c r="BH28" s="2007"/>
      <c r="BI28" s="492">
        <f>登録!M43</f>
        <v>0</v>
      </c>
      <c r="BJ28" s="541"/>
      <c r="BK28" s="1787"/>
      <c r="BL28" s="2151"/>
      <c r="BM28" s="1788"/>
      <c r="BN28" s="1851">
        <f>AY19</f>
        <v>0</v>
      </c>
      <c r="BO28" s="1678"/>
      <c r="BP28" s="2166" t="s">
        <v>569</v>
      </c>
      <c r="BQ28" s="1425" t="str">
        <f>BB19</f>
        <v xml:space="preserve"> 大臣　特定　　知事　一般</v>
      </c>
      <c r="BR28" s="1992"/>
      <c r="BS28" s="1784">
        <f>BC19</f>
        <v>0</v>
      </c>
      <c r="BT28" s="2160" t="s">
        <v>462</v>
      </c>
      <c r="BU28" s="1525">
        <f>BE19</f>
        <v>0</v>
      </c>
      <c r="BV28" s="2161" t="s">
        <v>463</v>
      </c>
      <c r="BW28" s="1313"/>
      <c r="BX28" s="1944" t="str">
        <f>BH19</f>
        <v>　　年　　　月　　　日</v>
      </c>
      <c r="BY28" s="1945"/>
      <c r="CA28" s="1787"/>
      <c r="CB28" s="1788"/>
      <c r="CC28" s="1660"/>
      <c r="CD28" s="1661"/>
      <c r="CE28" s="1497"/>
      <c r="CF28" s="1983"/>
      <c r="CG28" s="2115"/>
      <c r="CH28" s="2115"/>
      <c r="CI28" s="2115"/>
      <c r="CJ28" s="2116"/>
      <c r="CK28" s="2116"/>
      <c r="CL28" s="2116"/>
      <c r="CM28" s="498"/>
    </row>
    <row r="29" spans="2:91" ht="14.25" customHeight="1">
      <c r="B29" s="540"/>
      <c r="C29" s="1787"/>
      <c r="D29" s="2151"/>
      <c r="E29" s="1788"/>
      <c r="F29" s="2055"/>
      <c r="G29" s="1634"/>
      <c r="H29" s="2167"/>
      <c r="I29" s="2052"/>
      <c r="J29" s="2053"/>
      <c r="K29" s="2064"/>
      <c r="L29" s="2159"/>
      <c r="M29" s="2063" t="e">
        <v>#REF!</v>
      </c>
      <c r="N29" s="1712"/>
      <c r="O29" s="823"/>
      <c r="P29" s="1796"/>
      <c r="Q29" s="1797"/>
      <c r="R29" s="590"/>
      <c r="S29" s="1789"/>
      <c r="T29" s="1790"/>
      <c r="U29" s="1662"/>
      <c r="V29" s="1664"/>
      <c r="W29" s="1997" t="e">
        <v>#REF!</v>
      </c>
      <c r="X29" s="1998"/>
      <c r="Y29" s="1893">
        <f>登録!N41</f>
        <v>0</v>
      </c>
      <c r="Z29" s="1707"/>
      <c r="AA29" s="1894"/>
      <c r="AB29" s="2008"/>
      <c r="AC29" s="2008"/>
      <c r="AD29" s="2008"/>
      <c r="AE29" s="493">
        <f>登録!N44</f>
        <v>0</v>
      </c>
      <c r="AF29" s="543"/>
      <c r="AG29" s="1787"/>
      <c r="AH29" s="2151"/>
      <c r="AI29" s="1788"/>
      <c r="AJ29" s="2055"/>
      <c r="AK29" s="1634"/>
      <c r="AL29" s="2167"/>
      <c r="AM29" s="1993"/>
      <c r="AN29" s="1994"/>
      <c r="AO29" s="1829"/>
      <c r="AP29" s="1708"/>
      <c r="AQ29" s="1495" t="e">
        <v>#REF!</v>
      </c>
      <c r="AR29" s="1712"/>
      <c r="AS29" s="823"/>
      <c r="AT29" s="2164"/>
      <c r="AU29" s="2165"/>
      <c r="AV29" s="590"/>
      <c r="AW29" s="1789"/>
      <c r="AX29" s="1790"/>
      <c r="AY29" s="1662"/>
      <c r="AZ29" s="1664"/>
      <c r="BA29" s="1997" t="e">
        <v>#REF!</v>
      </c>
      <c r="BB29" s="1998"/>
      <c r="BC29" s="1893">
        <f>登録!M41</f>
        <v>0</v>
      </c>
      <c r="BD29" s="1707"/>
      <c r="BE29" s="1894"/>
      <c r="BF29" s="2008"/>
      <c r="BG29" s="2008"/>
      <c r="BH29" s="2008"/>
      <c r="BI29" s="493">
        <f>登録!M44</f>
        <v>0</v>
      </c>
      <c r="BJ29" s="543"/>
      <c r="BK29" s="1787"/>
      <c r="BL29" s="2151"/>
      <c r="BM29" s="1788"/>
      <c r="BN29" s="2055"/>
      <c r="BO29" s="1634"/>
      <c r="BP29" s="2167"/>
      <c r="BQ29" s="1993"/>
      <c r="BR29" s="1994"/>
      <c r="BS29" s="1829"/>
      <c r="BT29" s="1708"/>
      <c r="BU29" s="1495" t="e">
        <v>#REF!</v>
      </c>
      <c r="BV29" s="1712"/>
      <c r="BW29" s="823"/>
      <c r="BX29" s="1796"/>
      <c r="BY29" s="1797"/>
      <c r="BZ29" s="590"/>
      <c r="CA29" s="1789"/>
      <c r="CB29" s="1790"/>
      <c r="CC29" s="1662"/>
      <c r="CD29" s="1664"/>
      <c r="CE29" s="1657"/>
      <c r="CF29" s="1967"/>
      <c r="CG29" s="1427"/>
      <c r="CH29" s="1845"/>
      <c r="CI29" s="1846"/>
      <c r="CJ29" s="2117"/>
      <c r="CK29" s="2117"/>
      <c r="CL29" s="2117"/>
      <c r="CM29" s="499"/>
    </row>
    <row r="30" spans="2:91" ht="14.25" customHeight="1">
      <c r="B30" s="278"/>
      <c r="C30" s="1787"/>
      <c r="D30" s="2151"/>
      <c r="E30" s="1788"/>
      <c r="F30" s="2021">
        <f>'1.施工'!Q21</f>
        <v>0</v>
      </c>
      <c r="G30" s="1632"/>
      <c r="H30" s="2157" t="s">
        <v>569</v>
      </c>
      <c r="I30" s="2052" t="str">
        <f>'1.施工'!U21</f>
        <v>大臣　 特定　  知事   一般</v>
      </c>
      <c r="J30" s="2053"/>
      <c r="K30" s="2064">
        <f>'1.施工'!V21</f>
        <v>0</v>
      </c>
      <c r="L30" s="2159" t="s">
        <v>462</v>
      </c>
      <c r="M30" s="2063" t="str">
        <f>'1.施工'!X21</f>
        <v/>
      </c>
      <c r="N30" s="2155" t="s">
        <v>463</v>
      </c>
      <c r="O30" s="587"/>
      <c r="P30" s="1900" t="str">
        <f>'1.施工'!AA21</f>
        <v>　　年　　　月　　　日</v>
      </c>
      <c r="Q30" s="1901"/>
      <c r="R30" s="590"/>
      <c r="AF30" s="540"/>
      <c r="AG30" s="1787"/>
      <c r="AH30" s="2151"/>
      <c r="AI30" s="1788"/>
      <c r="AJ30" s="2021">
        <f>U21</f>
        <v>0</v>
      </c>
      <c r="AK30" s="1632"/>
      <c r="AL30" s="2157" t="s">
        <v>569</v>
      </c>
      <c r="AM30" s="1902" t="str">
        <f>X21</f>
        <v>大臣　特定 　  知事　一般</v>
      </c>
      <c r="AN30" s="1903"/>
      <c r="AO30" s="1749">
        <f>Y21</f>
        <v>0</v>
      </c>
      <c r="AP30" s="2153" t="s">
        <v>462</v>
      </c>
      <c r="AQ30" s="1493" t="str">
        <f>AA21</f>
        <v/>
      </c>
      <c r="AR30" s="2155" t="s">
        <v>463</v>
      </c>
      <c r="AS30" s="587"/>
      <c r="AT30" s="1900" t="str">
        <f>AD21</f>
        <v>　 年　  　月　　  日</v>
      </c>
      <c r="AU30" s="1901"/>
      <c r="AV30" s="590"/>
      <c r="BJ30" s="540"/>
      <c r="BK30" s="1787"/>
      <c r="BL30" s="2151"/>
      <c r="BM30" s="1788"/>
      <c r="BN30" s="2021">
        <f>AY21</f>
        <v>0</v>
      </c>
      <c r="BO30" s="1632"/>
      <c r="BP30" s="2157" t="s">
        <v>569</v>
      </c>
      <c r="BQ30" s="1902" t="str">
        <f>BB21</f>
        <v>大臣　特定 　  知事　一般</v>
      </c>
      <c r="BR30" s="1903"/>
      <c r="BS30" s="1749">
        <f>BC21</f>
        <v>0</v>
      </c>
      <c r="BT30" s="2153" t="s">
        <v>462</v>
      </c>
      <c r="BU30" s="1493" t="str">
        <f>BE21</f>
        <v/>
      </c>
      <c r="BV30" s="2155" t="s">
        <v>463</v>
      </c>
      <c r="BW30" s="587"/>
      <c r="BX30" s="1900" t="str">
        <f>BH21</f>
        <v>　 年　  　月　　  日</v>
      </c>
      <c r="BY30" s="1901"/>
      <c r="BZ30" s="590"/>
    </row>
    <row r="31" spans="2:91" ht="14.25" customHeight="1">
      <c r="B31" s="540"/>
      <c r="C31" s="1789"/>
      <c r="D31" s="2134"/>
      <c r="E31" s="1790"/>
      <c r="F31" s="1855"/>
      <c r="G31" s="2022"/>
      <c r="H31" s="2158"/>
      <c r="I31" s="2074"/>
      <c r="J31" s="2075"/>
      <c r="K31" s="2065"/>
      <c r="L31" s="1709"/>
      <c r="M31" s="2070" t="e">
        <v>#REF!</v>
      </c>
      <c r="N31" s="2156"/>
      <c r="O31" s="588"/>
      <c r="P31" s="1799"/>
      <c r="Q31" s="1800"/>
      <c r="S31" s="1642" t="s">
        <v>579</v>
      </c>
      <c r="T31" s="1552"/>
      <c r="U31" s="1974">
        <f>登録!N16</f>
        <v>0</v>
      </c>
      <c r="V31" s="1722"/>
      <c r="W31" s="1722"/>
      <c r="X31" s="1975"/>
      <c r="Y31" s="278"/>
      <c r="Z31" s="1643" t="s">
        <v>499</v>
      </c>
      <c r="AA31" s="1644"/>
      <c r="AB31" s="1645"/>
      <c r="AC31" s="1974">
        <f>登録!N20</f>
        <v>0</v>
      </c>
      <c r="AD31" s="1722"/>
      <c r="AE31" s="1975"/>
      <c r="AF31" s="540"/>
      <c r="AG31" s="1789"/>
      <c r="AH31" s="2134"/>
      <c r="AI31" s="1790"/>
      <c r="AJ31" s="1855"/>
      <c r="AK31" s="2022"/>
      <c r="AL31" s="2158"/>
      <c r="AM31" s="1427"/>
      <c r="AN31" s="1845"/>
      <c r="AO31" s="1750"/>
      <c r="AP31" s="2154"/>
      <c r="AQ31" s="1752"/>
      <c r="AR31" s="2156"/>
      <c r="AS31" s="588"/>
      <c r="AT31" s="1799"/>
      <c r="AU31" s="1800"/>
      <c r="AW31" s="1642" t="s">
        <v>579</v>
      </c>
      <c r="AX31" s="1552"/>
      <c r="AY31" s="1974">
        <f>登録!M16</f>
        <v>0</v>
      </c>
      <c r="AZ31" s="1722"/>
      <c r="BA31" s="1722"/>
      <c r="BB31" s="1975"/>
      <c r="BC31" s="278"/>
      <c r="BD31" s="1643" t="s">
        <v>499</v>
      </c>
      <c r="BE31" s="1644"/>
      <c r="BF31" s="1645"/>
      <c r="BG31" s="1974">
        <f>登録!M20</f>
        <v>0</v>
      </c>
      <c r="BH31" s="1722"/>
      <c r="BI31" s="1975"/>
      <c r="BJ31" s="540"/>
      <c r="BK31" s="1789"/>
      <c r="BL31" s="2134"/>
      <c r="BM31" s="1790"/>
      <c r="BN31" s="1855"/>
      <c r="BO31" s="2022"/>
      <c r="BP31" s="2158"/>
      <c r="BQ31" s="1427"/>
      <c r="BR31" s="1845"/>
      <c r="BS31" s="1750"/>
      <c r="BT31" s="2154"/>
      <c r="BU31" s="1752"/>
      <c r="BV31" s="2156"/>
      <c r="BW31" s="588"/>
      <c r="BX31" s="1799"/>
      <c r="BY31" s="1800"/>
      <c r="CA31" s="1642" t="s">
        <v>579</v>
      </c>
      <c r="CB31" s="1552"/>
      <c r="CC31" s="1524"/>
      <c r="CD31" s="1525"/>
      <c r="CE31" s="1525"/>
      <c r="CF31" s="1831"/>
      <c r="CG31" s="278"/>
      <c r="CH31" s="1643" t="s">
        <v>499</v>
      </c>
      <c r="CI31" s="1644"/>
      <c r="CJ31" s="1645"/>
      <c r="CK31" s="1524"/>
      <c r="CL31" s="1525"/>
      <c r="CM31" s="1831"/>
    </row>
    <row r="32" spans="2:91" ht="14.25" customHeight="1">
      <c r="B32" s="540"/>
      <c r="C32" s="1316"/>
      <c r="D32" s="1312"/>
      <c r="E32" s="1312"/>
      <c r="F32" s="1317"/>
      <c r="G32" s="1317"/>
      <c r="H32" s="1317"/>
      <c r="I32" s="1312"/>
      <c r="J32" s="1312"/>
      <c r="K32" s="1318"/>
      <c r="L32" s="1318"/>
      <c r="M32" s="1318"/>
      <c r="N32" s="1318"/>
      <c r="O32" s="1312"/>
      <c r="P32" s="1312"/>
      <c r="Q32" s="1318"/>
      <c r="S32" s="1591"/>
      <c r="T32" s="1681"/>
      <c r="U32" s="1912"/>
      <c r="V32" s="1671"/>
      <c r="W32" s="1671"/>
      <c r="X32" s="1913"/>
      <c r="Y32" s="278"/>
      <c r="Z32" s="1621"/>
      <c r="AA32" s="1487"/>
      <c r="AB32" s="1488"/>
      <c r="AC32" s="1912"/>
      <c r="AD32" s="1671"/>
      <c r="AE32" s="1913"/>
      <c r="AF32" s="540"/>
      <c r="AG32" s="1316"/>
      <c r="AH32" s="1312"/>
      <c r="AI32" s="1312"/>
      <c r="AJ32" s="1317"/>
      <c r="AK32" s="1317"/>
      <c r="AL32" s="1317"/>
      <c r="AM32" s="1312"/>
      <c r="AN32" s="1312"/>
      <c r="AO32" s="1318"/>
      <c r="AP32" s="1318"/>
      <c r="AQ32" s="1318"/>
      <c r="AR32" s="1318"/>
      <c r="AS32" s="1312"/>
      <c r="AT32" s="1312"/>
      <c r="AU32" s="1318"/>
      <c r="AW32" s="1591"/>
      <c r="AX32" s="1681"/>
      <c r="AY32" s="1912"/>
      <c r="AZ32" s="1671"/>
      <c r="BA32" s="1671"/>
      <c r="BB32" s="1913"/>
      <c r="BC32" s="278"/>
      <c r="BD32" s="1621"/>
      <c r="BE32" s="1487"/>
      <c r="BF32" s="1488"/>
      <c r="BG32" s="1912"/>
      <c r="BH32" s="1671"/>
      <c r="BI32" s="1913"/>
      <c r="BJ32" s="540"/>
      <c r="BK32" s="1316"/>
      <c r="BL32" s="1312"/>
      <c r="BM32" s="1312"/>
      <c r="BN32" s="1317"/>
      <c r="BO32" s="1317"/>
      <c r="BP32" s="1317"/>
      <c r="BQ32" s="1312"/>
      <c r="BR32" s="1312"/>
      <c r="BS32" s="1318"/>
      <c r="BT32" s="1318"/>
      <c r="BU32" s="1318"/>
      <c r="BV32" s="1318"/>
      <c r="BW32" s="1312"/>
      <c r="BX32" s="1312"/>
      <c r="BY32" s="1318"/>
      <c r="CA32" s="1591"/>
      <c r="CB32" s="1681"/>
      <c r="CC32" s="1527"/>
      <c r="CD32" s="1495"/>
      <c r="CE32" s="1495"/>
      <c r="CF32" s="1580"/>
      <c r="CG32" s="278"/>
      <c r="CH32" s="1621"/>
      <c r="CI32" s="1487"/>
      <c r="CJ32" s="1488"/>
      <c r="CK32" s="1527"/>
      <c r="CL32" s="1495"/>
      <c r="CM32" s="1580"/>
    </row>
    <row r="33" spans="2:91" ht="14.25" customHeight="1">
      <c r="B33" s="540"/>
      <c r="C33" s="1551" t="s">
        <v>486</v>
      </c>
      <c r="D33" s="1557"/>
      <c r="E33" s="1786"/>
      <c r="F33" s="1682" t="s">
        <v>496</v>
      </c>
      <c r="G33" s="1684"/>
      <c r="H33" s="2141" t="s">
        <v>488</v>
      </c>
      <c r="I33" s="2150"/>
      <c r="J33" s="2142"/>
      <c r="K33" s="2141" t="s">
        <v>489</v>
      </c>
      <c r="L33" s="2150"/>
      <c r="M33" s="2150"/>
      <c r="N33" s="2142"/>
      <c r="O33" s="2147" t="s">
        <v>497</v>
      </c>
      <c r="P33" s="2148"/>
      <c r="Q33" s="2152"/>
      <c r="S33" s="2"/>
      <c r="T33" s="1211" t="s">
        <v>505</v>
      </c>
      <c r="U33" s="1567" t="s">
        <v>506</v>
      </c>
      <c r="V33" s="1484"/>
      <c r="W33" s="1484"/>
      <c r="X33" s="1485"/>
      <c r="Y33" s="278"/>
      <c r="Z33" s="1567" t="s">
        <v>507</v>
      </c>
      <c r="AA33" s="1484"/>
      <c r="AB33" s="1485"/>
      <c r="AC33" s="1910">
        <f>登録!N21</f>
        <v>0</v>
      </c>
      <c r="AD33" s="1668"/>
      <c r="AE33" s="1911"/>
      <c r="AG33" s="1551" t="s">
        <v>486</v>
      </c>
      <c r="AH33" s="1557"/>
      <c r="AI33" s="1786"/>
      <c r="AJ33" s="1682" t="s">
        <v>496</v>
      </c>
      <c r="AK33" s="1684"/>
      <c r="AL33" s="1701" t="s">
        <v>488</v>
      </c>
      <c r="AM33" s="1701"/>
      <c r="AN33" s="1701"/>
      <c r="AO33" s="2141" t="s">
        <v>489</v>
      </c>
      <c r="AP33" s="2150"/>
      <c r="AQ33" s="2150"/>
      <c r="AR33" s="2142"/>
      <c r="AS33" s="2147" t="s">
        <v>497</v>
      </c>
      <c r="AT33" s="2148"/>
      <c r="AU33" s="2152"/>
      <c r="AW33" s="2"/>
      <c r="AX33" s="1211" t="s">
        <v>505</v>
      </c>
      <c r="AY33" s="1567" t="s">
        <v>506</v>
      </c>
      <c r="AZ33" s="1484"/>
      <c r="BA33" s="1484"/>
      <c r="BB33" s="1485"/>
      <c r="BC33" s="278"/>
      <c r="BD33" s="1567" t="s">
        <v>507</v>
      </c>
      <c r="BE33" s="1484"/>
      <c r="BF33" s="1485"/>
      <c r="BG33" s="1910">
        <f>登録!M21</f>
        <v>0</v>
      </c>
      <c r="BH33" s="1668"/>
      <c r="BI33" s="1911"/>
      <c r="BK33" s="1551" t="s">
        <v>486</v>
      </c>
      <c r="BL33" s="1557"/>
      <c r="BM33" s="1786"/>
      <c r="BN33" s="1682" t="s">
        <v>496</v>
      </c>
      <c r="BO33" s="1684"/>
      <c r="BP33" s="1701" t="s">
        <v>488</v>
      </c>
      <c r="BQ33" s="1701"/>
      <c r="BR33" s="1701"/>
      <c r="BS33" s="2141" t="s">
        <v>489</v>
      </c>
      <c r="BT33" s="2150"/>
      <c r="BU33" s="2150"/>
      <c r="BV33" s="2142"/>
      <c r="BW33" s="2147" t="s">
        <v>497</v>
      </c>
      <c r="BX33" s="2148"/>
      <c r="BY33" s="2152"/>
      <c r="CA33" s="2"/>
      <c r="CB33" s="1211" t="s">
        <v>505</v>
      </c>
      <c r="CC33" s="1567" t="s">
        <v>506</v>
      </c>
      <c r="CD33" s="1484"/>
      <c r="CE33" s="1484"/>
      <c r="CF33" s="1485"/>
      <c r="CG33" s="278"/>
      <c r="CH33" s="1567" t="s">
        <v>507</v>
      </c>
      <c r="CI33" s="1484"/>
      <c r="CJ33" s="1485"/>
      <c r="CK33" s="1870"/>
      <c r="CL33" s="1493"/>
      <c r="CM33" s="1579"/>
    </row>
    <row r="34" spans="2:91" ht="14.25" customHeight="1">
      <c r="B34" s="540"/>
      <c r="C34" s="1787"/>
      <c r="D34" s="2151"/>
      <c r="E34" s="1788"/>
      <c r="F34" s="1660"/>
      <c r="G34" s="1661"/>
      <c r="H34" s="1577" t="str">
        <f>'1.施工'!E30</f>
        <v>加入</v>
      </c>
      <c r="I34" s="1493"/>
      <c r="J34" s="1494"/>
      <c r="K34" s="1577" t="str">
        <f>'1.施工'!W25</f>
        <v>加入</v>
      </c>
      <c r="L34" s="1493"/>
      <c r="M34" s="1493"/>
      <c r="N34" s="1494"/>
      <c r="O34" s="1942" t="str">
        <f>'1.施工'!AA25</f>
        <v>加入</v>
      </c>
      <c r="P34" s="1900"/>
      <c r="Q34" s="1901"/>
      <c r="S34" s="2"/>
      <c r="T34" s="697" t="s">
        <v>508</v>
      </c>
      <c r="U34" s="1621"/>
      <c r="V34" s="1487"/>
      <c r="W34" s="1487"/>
      <c r="X34" s="1488"/>
      <c r="Y34" s="278"/>
      <c r="Z34" s="1621"/>
      <c r="AA34" s="1487"/>
      <c r="AB34" s="1488"/>
      <c r="AC34" s="1912"/>
      <c r="AD34" s="1671"/>
      <c r="AE34" s="1913"/>
      <c r="AF34" s="1175"/>
      <c r="AG34" s="1787"/>
      <c r="AH34" s="2151"/>
      <c r="AI34" s="1788"/>
      <c r="AJ34" s="1660"/>
      <c r="AK34" s="1661"/>
      <c r="AL34" s="1577">
        <f>W25</f>
        <v>0</v>
      </c>
      <c r="AM34" s="1493"/>
      <c r="AN34" s="1494"/>
      <c r="AO34" s="1577">
        <f>Z25</f>
        <v>0</v>
      </c>
      <c r="AP34" s="1493"/>
      <c r="AQ34" s="1493"/>
      <c r="AR34" s="1494"/>
      <c r="AS34" s="1942">
        <f>AD25</f>
        <v>0</v>
      </c>
      <c r="AT34" s="1493"/>
      <c r="AU34" s="1579"/>
      <c r="AW34" s="2"/>
      <c r="AX34" s="697" t="s">
        <v>508</v>
      </c>
      <c r="AY34" s="1621"/>
      <c r="AZ34" s="1487"/>
      <c r="BA34" s="1487"/>
      <c r="BB34" s="1488"/>
      <c r="BC34" s="278"/>
      <c r="BD34" s="1621"/>
      <c r="BE34" s="1487"/>
      <c r="BF34" s="1488"/>
      <c r="BG34" s="1912"/>
      <c r="BH34" s="1671"/>
      <c r="BI34" s="1913"/>
      <c r="BJ34" s="1175"/>
      <c r="BK34" s="1787"/>
      <c r="BL34" s="2151"/>
      <c r="BM34" s="1788"/>
      <c r="BN34" s="1660"/>
      <c r="BO34" s="1661"/>
      <c r="BP34" s="1577">
        <f>BA25</f>
        <v>0</v>
      </c>
      <c r="BQ34" s="1493"/>
      <c r="BR34" s="1494"/>
      <c r="BS34" s="1577">
        <f>BD25</f>
        <v>0</v>
      </c>
      <c r="BT34" s="1493"/>
      <c r="BU34" s="1493"/>
      <c r="BV34" s="1494"/>
      <c r="BW34" s="1942">
        <f>BH25</f>
        <v>0</v>
      </c>
      <c r="BX34" s="1493"/>
      <c r="BY34" s="1579"/>
      <c r="CA34" s="2"/>
      <c r="CB34" s="697" t="s">
        <v>508</v>
      </c>
      <c r="CC34" s="1621"/>
      <c r="CD34" s="1487"/>
      <c r="CE34" s="1487"/>
      <c r="CF34" s="1488"/>
      <c r="CG34" s="278"/>
      <c r="CH34" s="1621"/>
      <c r="CI34" s="1487"/>
      <c r="CJ34" s="1488"/>
      <c r="CK34" s="1527"/>
      <c r="CL34" s="1495"/>
      <c r="CM34" s="1580"/>
    </row>
    <row r="35" spans="2:91" ht="17.25" customHeight="1">
      <c r="B35" s="540"/>
      <c r="C35" s="1787"/>
      <c r="D35" s="2151"/>
      <c r="E35" s="1788"/>
      <c r="F35" s="1662"/>
      <c r="G35" s="1664"/>
      <c r="H35" s="1843"/>
      <c r="I35" s="1752"/>
      <c r="J35" s="1844"/>
      <c r="K35" s="1843"/>
      <c r="L35" s="1752"/>
      <c r="M35" s="1752"/>
      <c r="N35" s="1844"/>
      <c r="O35" s="1943"/>
      <c r="P35" s="1799"/>
      <c r="Q35" s="1800"/>
      <c r="S35" s="1471" t="s">
        <v>580</v>
      </c>
      <c r="T35" s="1687"/>
      <c r="U35" s="1308">
        <f>登録!N18</f>
        <v>0</v>
      </c>
      <c r="V35" s="1187" t="s">
        <v>581</v>
      </c>
      <c r="W35" s="1668">
        <f>登録!N17</f>
        <v>0</v>
      </c>
      <c r="X35" s="1911"/>
      <c r="Y35" s="278"/>
      <c r="Z35" s="1567" t="s">
        <v>512</v>
      </c>
      <c r="AA35" s="1484"/>
      <c r="AB35" s="1485"/>
      <c r="AC35" s="1910">
        <f>登録!N22</f>
        <v>0</v>
      </c>
      <c r="AD35" s="1668"/>
      <c r="AE35" s="1911"/>
      <c r="AF35" s="1175"/>
      <c r="AG35" s="1787"/>
      <c r="AH35" s="2151"/>
      <c r="AI35" s="1788"/>
      <c r="AJ35" s="1662"/>
      <c r="AK35" s="1664"/>
      <c r="AL35" s="1843"/>
      <c r="AM35" s="1752"/>
      <c r="AN35" s="1844"/>
      <c r="AO35" s="1843"/>
      <c r="AP35" s="1752"/>
      <c r="AQ35" s="1752"/>
      <c r="AR35" s="1844"/>
      <c r="AS35" s="1843"/>
      <c r="AT35" s="1752"/>
      <c r="AU35" s="1872"/>
      <c r="AW35" s="1471" t="s">
        <v>580</v>
      </c>
      <c r="AX35" s="1687"/>
      <c r="AY35" s="1307">
        <f>登録!M18</f>
        <v>0</v>
      </c>
      <c r="AZ35" s="1187" t="s">
        <v>581</v>
      </c>
      <c r="BA35" s="1668">
        <f>登録!M17</f>
        <v>0</v>
      </c>
      <c r="BB35" s="1911"/>
      <c r="BC35" s="278"/>
      <c r="BD35" s="1567" t="s">
        <v>512</v>
      </c>
      <c r="BE35" s="1484"/>
      <c r="BF35" s="1485"/>
      <c r="BG35" s="1910">
        <f>登録!M22</f>
        <v>0</v>
      </c>
      <c r="BH35" s="1668"/>
      <c r="BI35" s="1911"/>
      <c r="BJ35" s="1175"/>
      <c r="BK35" s="1787"/>
      <c r="BL35" s="2151"/>
      <c r="BM35" s="1788"/>
      <c r="BN35" s="1662"/>
      <c r="BO35" s="1664"/>
      <c r="BP35" s="1843"/>
      <c r="BQ35" s="1752"/>
      <c r="BR35" s="1844"/>
      <c r="BS35" s="1843"/>
      <c r="BT35" s="1752"/>
      <c r="BU35" s="1752"/>
      <c r="BV35" s="1844"/>
      <c r="BW35" s="1843"/>
      <c r="BX35" s="1752"/>
      <c r="BY35" s="1872"/>
      <c r="CA35" s="1471" t="s">
        <v>580</v>
      </c>
      <c r="CB35" s="1687"/>
      <c r="CC35" s="1308">
        <f>登録!M18</f>
        <v>0</v>
      </c>
      <c r="CD35" s="1187" t="s">
        <v>581</v>
      </c>
      <c r="CE35" s="1493"/>
      <c r="CF35" s="1579"/>
      <c r="CG35" s="278"/>
      <c r="CH35" s="1567" t="s">
        <v>512</v>
      </c>
      <c r="CI35" s="1484"/>
      <c r="CJ35" s="1485"/>
      <c r="CK35" s="1870"/>
      <c r="CL35" s="1493"/>
      <c r="CM35" s="1579"/>
    </row>
    <row r="36" spans="2:91" ht="15.75" customHeight="1">
      <c r="B36" s="540"/>
      <c r="C36" s="1787"/>
      <c r="D36" s="2151"/>
      <c r="E36" s="1788"/>
      <c r="F36" s="1682" t="s">
        <v>582</v>
      </c>
      <c r="G36" s="1684"/>
      <c r="H36" s="2141" t="s">
        <v>583</v>
      </c>
      <c r="I36" s="2142"/>
      <c r="J36" s="2143" t="s">
        <v>488</v>
      </c>
      <c r="K36" s="2144"/>
      <c r="L36" s="2145"/>
      <c r="M36" s="2147" t="s">
        <v>495</v>
      </c>
      <c r="N36" s="2148"/>
      <c r="O36" s="2149"/>
      <c r="P36" s="1702" t="s">
        <v>490</v>
      </c>
      <c r="Q36" s="1703"/>
      <c r="S36" s="1591"/>
      <c r="T36" s="1681"/>
      <c r="U36" s="530" t="str">
        <f>IF(U35="○","","○")</f>
        <v>○</v>
      </c>
      <c r="V36" s="1182" t="s">
        <v>584</v>
      </c>
      <c r="W36" s="1671"/>
      <c r="X36" s="1913"/>
      <c r="Y36" s="278"/>
      <c r="Z36" s="1621"/>
      <c r="AA36" s="1487"/>
      <c r="AB36" s="1488"/>
      <c r="AC36" s="1912"/>
      <c r="AD36" s="1671"/>
      <c r="AE36" s="1913"/>
      <c r="AF36" s="1175"/>
      <c r="AG36" s="1787"/>
      <c r="AH36" s="2151"/>
      <c r="AI36" s="1788"/>
      <c r="AJ36" s="1682" t="s">
        <v>582</v>
      </c>
      <c r="AK36" s="1684"/>
      <c r="AL36" s="2141" t="s">
        <v>583</v>
      </c>
      <c r="AM36" s="2142"/>
      <c r="AN36" s="2143" t="s">
        <v>488</v>
      </c>
      <c r="AO36" s="2144"/>
      <c r="AP36" s="2145"/>
      <c r="AQ36" s="2147" t="s">
        <v>495</v>
      </c>
      <c r="AR36" s="2148"/>
      <c r="AS36" s="2149"/>
      <c r="AT36" s="1702" t="s">
        <v>490</v>
      </c>
      <c r="AU36" s="1703"/>
      <c r="AW36" s="1591"/>
      <c r="AX36" s="1681"/>
      <c r="AY36" s="497" t="str">
        <f>IF(AY35="○","","○")</f>
        <v>○</v>
      </c>
      <c r="AZ36" s="1182" t="s">
        <v>584</v>
      </c>
      <c r="BA36" s="1671"/>
      <c r="BB36" s="1913"/>
      <c r="BC36" s="278"/>
      <c r="BD36" s="1621"/>
      <c r="BE36" s="1487"/>
      <c r="BF36" s="1488"/>
      <c r="BG36" s="1912"/>
      <c r="BH36" s="1671"/>
      <c r="BI36" s="1913"/>
      <c r="BJ36" s="1175"/>
      <c r="BK36" s="1787"/>
      <c r="BL36" s="2151"/>
      <c r="BM36" s="1788"/>
      <c r="BN36" s="1682" t="s">
        <v>582</v>
      </c>
      <c r="BO36" s="1684"/>
      <c r="BP36" s="2141" t="s">
        <v>583</v>
      </c>
      <c r="BQ36" s="2142"/>
      <c r="BR36" s="2143" t="s">
        <v>488</v>
      </c>
      <c r="BS36" s="2144"/>
      <c r="BT36" s="2145"/>
      <c r="BU36" s="2147" t="s">
        <v>495</v>
      </c>
      <c r="BV36" s="2148"/>
      <c r="BW36" s="2149"/>
      <c r="BX36" s="1702" t="s">
        <v>490</v>
      </c>
      <c r="BY36" s="1703"/>
      <c r="CA36" s="1591"/>
      <c r="CB36" s="1681"/>
      <c r="CC36" s="530"/>
      <c r="CD36" s="1182" t="s">
        <v>584</v>
      </c>
      <c r="CE36" s="1495"/>
      <c r="CF36" s="1580"/>
      <c r="CG36" s="278"/>
      <c r="CH36" s="1621"/>
      <c r="CI36" s="1487"/>
      <c r="CJ36" s="1488"/>
      <c r="CK36" s="1527"/>
      <c r="CL36" s="1495"/>
      <c r="CM36" s="1580"/>
    </row>
    <row r="37" spans="2:91" ht="14.25" customHeight="1">
      <c r="B37" s="278"/>
      <c r="C37" s="1787"/>
      <c r="D37" s="2151"/>
      <c r="E37" s="1788"/>
      <c r="F37" s="1660"/>
      <c r="G37" s="1661"/>
      <c r="H37" s="1497">
        <f>'1.施工'!T28</f>
        <v>0</v>
      </c>
      <c r="I37" s="1983"/>
      <c r="J37" s="1840">
        <f>'1.施工'!V28</f>
        <v>0</v>
      </c>
      <c r="K37" s="1841"/>
      <c r="L37" s="1842"/>
      <c r="M37" s="1914">
        <f>'1.施工'!Y28</f>
        <v>0</v>
      </c>
      <c r="N37" s="1915"/>
      <c r="O37" s="1916"/>
      <c r="P37" s="1938">
        <f>'1.施工'!AB28</f>
        <v>0</v>
      </c>
      <c r="Q37" s="1939"/>
      <c r="S37" s="2139"/>
      <c r="T37" s="1561" t="s">
        <v>514</v>
      </c>
      <c r="U37" s="1976">
        <f>登録!N19</f>
        <v>0</v>
      </c>
      <c r="V37" s="1868"/>
      <c r="W37" s="1868"/>
      <c r="X37" s="1977"/>
      <c r="Y37" s="278"/>
      <c r="Z37" s="1567" t="s">
        <v>532</v>
      </c>
      <c r="AA37" s="1484"/>
      <c r="AB37" s="1485"/>
      <c r="AC37" s="1471"/>
      <c r="AD37" s="1472"/>
      <c r="AE37" s="1687"/>
      <c r="AF37" s="1175"/>
      <c r="AG37" s="1787"/>
      <c r="AH37" s="2151"/>
      <c r="AI37" s="1788"/>
      <c r="AJ37" s="1660"/>
      <c r="AK37" s="1661"/>
      <c r="AL37" s="1822">
        <f>W28</f>
        <v>0</v>
      </c>
      <c r="AM37" s="1966"/>
      <c r="AN37" s="1840">
        <f>Y28</f>
        <v>0</v>
      </c>
      <c r="AO37" s="1841"/>
      <c r="AP37" s="1842"/>
      <c r="AQ37" s="1914">
        <f>AB28</f>
        <v>0</v>
      </c>
      <c r="AR37" s="1915"/>
      <c r="AS37" s="1916"/>
      <c r="AT37" s="1938">
        <f>AE28</f>
        <v>0</v>
      </c>
      <c r="AU37" s="1939"/>
      <c r="AW37" s="2139"/>
      <c r="AX37" s="1561" t="s">
        <v>514</v>
      </c>
      <c r="AY37" s="1976">
        <f>登録!M19</f>
        <v>0</v>
      </c>
      <c r="AZ37" s="1868"/>
      <c r="BA37" s="1868"/>
      <c r="BB37" s="1977"/>
      <c r="BC37" s="278"/>
      <c r="BD37" s="1567" t="s">
        <v>532</v>
      </c>
      <c r="BE37" s="1484"/>
      <c r="BF37" s="1485"/>
      <c r="BG37" s="1471"/>
      <c r="BH37" s="1472"/>
      <c r="BI37" s="1687"/>
      <c r="BJ37" s="1175"/>
      <c r="BK37" s="1787"/>
      <c r="BL37" s="2151"/>
      <c r="BM37" s="1788"/>
      <c r="BN37" s="1660"/>
      <c r="BO37" s="1661"/>
      <c r="BP37" s="1822">
        <f>BA28</f>
        <v>0</v>
      </c>
      <c r="BQ37" s="1966"/>
      <c r="BR37" s="1840">
        <f>BC28</f>
        <v>0</v>
      </c>
      <c r="BS37" s="1841"/>
      <c r="BT37" s="1842"/>
      <c r="BU37" s="1577">
        <f>BF28</f>
        <v>0</v>
      </c>
      <c r="BV37" s="1493"/>
      <c r="BW37" s="1494"/>
      <c r="BX37" s="1938">
        <f>BI28</f>
        <v>0</v>
      </c>
      <c r="BY37" s="1939"/>
      <c r="CA37" s="2139"/>
      <c r="CB37" s="1561" t="s">
        <v>514</v>
      </c>
      <c r="CC37" s="1826"/>
      <c r="CD37" s="1749"/>
      <c r="CE37" s="1749"/>
      <c r="CF37" s="1827"/>
      <c r="CG37" s="278"/>
      <c r="CH37" s="1567" t="s">
        <v>532</v>
      </c>
      <c r="CI37" s="1484"/>
      <c r="CJ37" s="1485"/>
      <c r="CK37" s="1471"/>
      <c r="CL37" s="1472"/>
      <c r="CM37" s="1687"/>
    </row>
    <row r="38" spans="2:91" ht="14.25" customHeight="1">
      <c r="B38" s="278"/>
      <c r="C38" s="1789"/>
      <c r="D38" s="2134"/>
      <c r="E38" s="1790"/>
      <c r="F38" s="1662"/>
      <c r="G38" s="1664"/>
      <c r="H38" s="1657" t="e">
        <v>#REF!</v>
      </c>
      <c r="I38" s="1967"/>
      <c r="J38" s="1980">
        <f>'1.施工'!V29</f>
        <v>0</v>
      </c>
      <c r="K38" s="1981"/>
      <c r="L38" s="1982"/>
      <c r="M38" s="1917"/>
      <c r="N38" s="1918"/>
      <c r="O38" s="1919"/>
      <c r="P38" s="1936">
        <f>'1.施工'!AB29</f>
        <v>0</v>
      </c>
      <c r="Q38" s="1937"/>
      <c r="S38" s="2140"/>
      <c r="T38" s="2146"/>
      <c r="U38" s="1978"/>
      <c r="V38" s="1756"/>
      <c r="W38" s="1756"/>
      <c r="X38" s="1979"/>
      <c r="Y38" s="278"/>
      <c r="Z38" s="1568"/>
      <c r="AA38" s="1569"/>
      <c r="AB38" s="1570"/>
      <c r="AC38" s="1474"/>
      <c r="AD38" s="1475"/>
      <c r="AE38" s="1723"/>
      <c r="AF38" s="1175"/>
      <c r="AG38" s="1789"/>
      <c r="AH38" s="2134"/>
      <c r="AI38" s="1790"/>
      <c r="AJ38" s="1662"/>
      <c r="AK38" s="1664"/>
      <c r="AL38" s="1658" t="e">
        <v>#REF!</v>
      </c>
      <c r="AM38" s="1967"/>
      <c r="AN38" s="1980">
        <f>Y29</f>
        <v>0</v>
      </c>
      <c r="AO38" s="1981"/>
      <c r="AP38" s="1982"/>
      <c r="AQ38" s="1917"/>
      <c r="AR38" s="1918"/>
      <c r="AS38" s="1919"/>
      <c r="AT38" s="1936">
        <f>AE29</f>
        <v>0</v>
      </c>
      <c r="AU38" s="1937"/>
      <c r="AW38" s="2140"/>
      <c r="AX38" s="2146"/>
      <c r="AY38" s="1978"/>
      <c r="AZ38" s="1756"/>
      <c r="BA38" s="1756"/>
      <c r="BB38" s="1979"/>
      <c r="BC38" s="278"/>
      <c r="BD38" s="1568"/>
      <c r="BE38" s="1569"/>
      <c r="BF38" s="1570"/>
      <c r="BG38" s="1474"/>
      <c r="BH38" s="1475"/>
      <c r="BI38" s="1723"/>
      <c r="BJ38" s="1175"/>
      <c r="BK38" s="1789"/>
      <c r="BL38" s="2134"/>
      <c r="BM38" s="1790"/>
      <c r="BN38" s="1662"/>
      <c r="BO38" s="1664"/>
      <c r="BP38" s="1658" t="e">
        <v>#REF!</v>
      </c>
      <c r="BQ38" s="1967"/>
      <c r="BR38" s="1427">
        <f>BC29</f>
        <v>0</v>
      </c>
      <c r="BS38" s="1845"/>
      <c r="BT38" s="1846"/>
      <c r="BU38" s="1843"/>
      <c r="BV38" s="1752"/>
      <c r="BW38" s="1844"/>
      <c r="BX38" s="1936">
        <f>BI29</f>
        <v>0</v>
      </c>
      <c r="BY38" s="1937"/>
      <c r="CA38" s="2140"/>
      <c r="CB38" s="2146"/>
      <c r="CC38" s="1828"/>
      <c r="CD38" s="1829"/>
      <c r="CE38" s="1829"/>
      <c r="CF38" s="1830"/>
      <c r="CG38" s="278"/>
      <c r="CH38" s="1568"/>
      <c r="CI38" s="1569"/>
      <c r="CJ38" s="1570"/>
      <c r="CK38" s="1474"/>
      <c r="CL38" s="1475"/>
      <c r="CM38" s="1723"/>
    </row>
    <row r="39" spans="2:91" ht="15" customHeight="1">
      <c r="B39" s="1175"/>
      <c r="S39" s="2138"/>
      <c r="T39" s="2138"/>
      <c r="U39" s="1545"/>
      <c r="V39" s="1545"/>
      <c r="W39" s="1545"/>
      <c r="X39" s="1545"/>
      <c r="Y39" s="278"/>
      <c r="Z39" s="2"/>
      <c r="AA39" s="1689" t="s">
        <v>514</v>
      </c>
      <c r="AB39" s="1687"/>
      <c r="AC39" s="1731"/>
      <c r="AD39" s="2132"/>
      <c r="AE39" s="2133"/>
      <c r="AF39" s="1175"/>
      <c r="AW39" s="2138"/>
      <c r="AX39" s="2138"/>
      <c r="AY39" s="1545"/>
      <c r="AZ39" s="1545"/>
      <c r="BA39" s="1545"/>
      <c r="BB39" s="1545"/>
      <c r="BC39" s="278"/>
      <c r="BD39" s="2"/>
      <c r="BE39" s="1689" t="s">
        <v>514</v>
      </c>
      <c r="BF39" s="1687"/>
      <c r="BG39" s="1731"/>
      <c r="BH39" s="2132"/>
      <c r="BI39" s="2133"/>
      <c r="BJ39" s="1175"/>
      <c r="CA39" s="2138"/>
      <c r="CB39" s="2138"/>
      <c r="CC39" s="1545"/>
      <c r="CD39" s="1545"/>
      <c r="CE39" s="1545"/>
      <c r="CF39" s="1545"/>
      <c r="CG39" s="278"/>
      <c r="CH39" s="2"/>
      <c r="CI39" s="1689" t="s">
        <v>514</v>
      </c>
      <c r="CJ39" s="1687"/>
      <c r="CK39" s="1731"/>
      <c r="CL39" s="2132"/>
      <c r="CM39" s="2133"/>
    </row>
    <row r="40" spans="2:91" ht="14.25" customHeight="1">
      <c r="B40" s="1175"/>
      <c r="C40" s="1642" t="s">
        <v>585</v>
      </c>
      <c r="D40" s="1545"/>
      <c r="E40" s="1552"/>
      <c r="F40" s="1642"/>
      <c r="G40" s="1545"/>
      <c r="H40" s="1545"/>
      <c r="I40" s="1552"/>
      <c r="J40" s="2"/>
      <c r="K40" s="1643" t="s">
        <v>499</v>
      </c>
      <c r="L40" s="1644"/>
      <c r="M40" s="1645"/>
      <c r="N40" s="1837">
        <f>'1.施工'!Z31</f>
        <v>0</v>
      </c>
      <c r="O40" s="1944"/>
      <c r="P40" s="1944"/>
      <c r="Q40" s="1945"/>
      <c r="R40" s="591"/>
      <c r="S40" s="1463"/>
      <c r="T40" s="1463"/>
      <c r="U40" s="1546"/>
      <c r="V40" s="1546"/>
      <c r="W40" s="1546"/>
      <c r="X40" s="1546"/>
      <c r="Z40" s="2"/>
      <c r="AA40" s="1769"/>
      <c r="AB40" s="1723"/>
      <c r="AC40" s="2135"/>
      <c r="AD40" s="2136"/>
      <c r="AE40" s="2137"/>
      <c r="AF40" s="1175"/>
      <c r="AG40" s="1642" t="s">
        <v>585</v>
      </c>
      <c r="AH40" s="1545"/>
      <c r="AI40" s="1552"/>
      <c r="AJ40" s="1642"/>
      <c r="AK40" s="1545"/>
      <c r="AL40" s="1545"/>
      <c r="AM40" s="1552"/>
      <c r="AN40" s="2"/>
      <c r="AO40" s="1643" t="s">
        <v>499</v>
      </c>
      <c r="AP40" s="1644"/>
      <c r="AQ40" s="1645"/>
      <c r="AR40" s="1837">
        <f>AC31</f>
        <v>0</v>
      </c>
      <c r="AS40" s="1525"/>
      <c r="AT40" s="1525"/>
      <c r="AU40" s="1831"/>
      <c r="AV40" s="591"/>
      <c r="AW40" s="1463"/>
      <c r="AX40" s="1463"/>
      <c r="AY40" s="1546"/>
      <c r="AZ40" s="1546"/>
      <c r="BA40" s="1546"/>
      <c r="BB40" s="1546"/>
      <c r="BD40" s="2"/>
      <c r="BE40" s="1769"/>
      <c r="BF40" s="1723"/>
      <c r="BG40" s="2135"/>
      <c r="BH40" s="2136"/>
      <c r="BI40" s="2137"/>
      <c r="BJ40" s="1175"/>
      <c r="BK40" s="1642" t="s">
        <v>585</v>
      </c>
      <c r="BL40" s="1545"/>
      <c r="BM40" s="1552"/>
      <c r="BN40" s="1642"/>
      <c r="BO40" s="1545"/>
      <c r="BP40" s="1545"/>
      <c r="BQ40" s="1552"/>
      <c r="BR40" s="2"/>
      <c r="BS40" s="1643" t="s">
        <v>499</v>
      </c>
      <c r="BT40" s="1644"/>
      <c r="BU40" s="1645"/>
      <c r="BV40" s="1837">
        <f>BG31</f>
        <v>0</v>
      </c>
      <c r="BW40" s="1525"/>
      <c r="BX40" s="1525"/>
      <c r="BY40" s="1831"/>
      <c r="BZ40" s="591"/>
      <c r="CA40" s="1463"/>
      <c r="CB40" s="1463"/>
      <c r="CC40" s="1546"/>
      <c r="CD40" s="1546"/>
      <c r="CE40" s="1546"/>
      <c r="CF40" s="1546"/>
      <c r="CH40" s="2"/>
      <c r="CI40" s="1769"/>
      <c r="CJ40" s="1723"/>
      <c r="CK40" s="2135"/>
      <c r="CL40" s="2136"/>
      <c r="CM40" s="2137"/>
    </row>
    <row r="41" spans="2:91" ht="14.25" customHeight="1">
      <c r="B41" s="1175"/>
      <c r="C41" s="1591"/>
      <c r="D41" s="1546"/>
      <c r="E41" s="1681"/>
      <c r="F41" s="1474"/>
      <c r="G41" s="1475"/>
      <c r="H41" s="1475"/>
      <c r="I41" s="1723"/>
      <c r="J41" s="2"/>
      <c r="K41" s="1621"/>
      <c r="L41" s="1487"/>
      <c r="M41" s="1488"/>
      <c r="N41" s="1946"/>
      <c r="O41" s="1796"/>
      <c r="P41" s="1796"/>
      <c r="Q41" s="1797"/>
      <c r="R41" s="591"/>
      <c r="Z41" s="2"/>
      <c r="AA41" s="1483" t="s">
        <v>520</v>
      </c>
      <c r="AB41" s="1485"/>
      <c r="AC41" s="1731"/>
      <c r="AD41" s="2132"/>
      <c r="AE41" s="2133"/>
      <c r="AF41" s="1175"/>
      <c r="AG41" s="1591"/>
      <c r="AH41" s="1546"/>
      <c r="AI41" s="1681"/>
      <c r="AJ41" s="1474"/>
      <c r="AK41" s="1475"/>
      <c r="AL41" s="1475"/>
      <c r="AM41" s="1723"/>
      <c r="AN41" s="2"/>
      <c r="AO41" s="1621"/>
      <c r="AP41" s="1487"/>
      <c r="AQ41" s="1488"/>
      <c r="AR41" s="1527"/>
      <c r="AS41" s="1495"/>
      <c r="AT41" s="1495"/>
      <c r="AU41" s="1580"/>
      <c r="AV41" s="591"/>
      <c r="BD41" s="2"/>
      <c r="BE41" s="1483" t="s">
        <v>520</v>
      </c>
      <c r="BF41" s="1485"/>
      <c r="BG41" s="1731"/>
      <c r="BH41" s="2132"/>
      <c r="BI41" s="2133"/>
      <c r="BJ41" s="1175"/>
      <c r="BK41" s="1591"/>
      <c r="BL41" s="1546"/>
      <c r="BM41" s="1681"/>
      <c r="BN41" s="1474"/>
      <c r="BO41" s="1475"/>
      <c r="BP41" s="1475"/>
      <c r="BQ41" s="1723"/>
      <c r="BR41" s="2"/>
      <c r="BS41" s="1621"/>
      <c r="BT41" s="1487"/>
      <c r="BU41" s="1488"/>
      <c r="BV41" s="1527"/>
      <c r="BW41" s="1495"/>
      <c r="BX41" s="1495"/>
      <c r="BY41" s="1580"/>
      <c r="BZ41" s="591"/>
      <c r="CH41" s="2"/>
      <c r="CI41" s="1483" t="s">
        <v>520</v>
      </c>
      <c r="CJ41" s="1485"/>
      <c r="CK41" s="1731"/>
      <c r="CL41" s="2132"/>
      <c r="CM41" s="2133"/>
    </row>
    <row r="42" spans="2:91" ht="14.25" customHeight="1">
      <c r="B42" s="1175"/>
      <c r="C42" s="2"/>
      <c r="D42" s="2125" t="s">
        <v>505</v>
      </c>
      <c r="E42" s="1468"/>
      <c r="F42" s="2126"/>
      <c r="G42" s="2127"/>
      <c r="H42" s="2127"/>
      <c r="I42" s="2128"/>
      <c r="J42" s="824"/>
      <c r="K42" s="1567" t="s">
        <v>586</v>
      </c>
      <c r="L42" s="1484"/>
      <c r="M42" s="1485"/>
      <c r="N42" s="1949">
        <f>'1.施工'!Z33</f>
        <v>0</v>
      </c>
      <c r="O42" s="1900"/>
      <c r="P42" s="1900"/>
      <c r="Q42" s="1901"/>
      <c r="R42" s="591"/>
      <c r="Z42" s="2"/>
      <c r="AA42" s="1542"/>
      <c r="AB42" s="2124"/>
      <c r="AC42" s="1789"/>
      <c r="AD42" s="2134"/>
      <c r="AE42" s="1790"/>
      <c r="AF42" s="593"/>
      <c r="AG42" s="2"/>
      <c r="AH42" s="2125" t="s">
        <v>505</v>
      </c>
      <c r="AI42" s="1468"/>
      <c r="AJ42" s="2126"/>
      <c r="AK42" s="2127"/>
      <c r="AL42" s="2127"/>
      <c r="AM42" s="2128"/>
      <c r="AN42" s="824"/>
      <c r="AO42" s="1567" t="s">
        <v>586</v>
      </c>
      <c r="AP42" s="1484"/>
      <c r="AQ42" s="1485"/>
      <c r="AR42" s="1949">
        <f>AC33</f>
        <v>0</v>
      </c>
      <c r="AS42" s="1493"/>
      <c r="AT42" s="1493"/>
      <c r="AU42" s="1579"/>
      <c r="AV42" s="591"/>
      <c r="BD42" s="2"/>
      <c r="BE42" s="1542"/>
      <c r="BF42" s="2124"/>
      <c r="BG42" s="1789"/>
      <c r="BH42" s="2134"/>
      <c r="BI42" s="1790"/>
      <c r="BJ42" s="593"/>
      <c r="BK42" s="2"/>
      <c r="BL42" s="2125" t="s">
        <v>505</v>
      </c>
      <c r="BM42" s="1468"/>
      <c r="BN42" s="2126"/>
      <c r="BO42" s="2127"/>
      <c r="BP42" s="2127"/>
      <c r="BQ42" s="2128"/>
      <c r="BR42" s="824"/>
      <c r="BS42" s="1567" t="s">
        <v>586</v>
      </c>
      <c r="BT42" s="1484"/>
      <c r="BU42" s="1485"/>
      <c r="BV42" s="1949">
        <f>BG33</f>
        <v>0</v>
      </c>
      <c r="BW42" s="1493"/>
      <c r="BX42" s="1493"/>
      <c r="BY42" s="1579"/>
      <c r="BZ42" s="591"/>
      <c r="CH42" s="2"/>
      <c r="CI42" s="1542"/>
      <c r="CJ42" s="2124"/>
      <c r="CK42" s="1789"/>
      <c r="CL42" s="2134"/>
      <c r="CM42" s="1790"/>
    </row>
    <row r="43" spans="2:91" ht="14.25" customHeight="1">
      <c r="B43" s="1175"/>
      <c r="C43" s="2"/>
      <c r="D43" s="1514" t="s">
        <v>508</v>
      </c>
      <c r="E43" s="1470"/>
      <c r="F43" s="2129"/>
      <c r="G43" s="2130"/>
      <c r="H43" s="2130"/>
      <c r="I43" s="2131"/>
      <c r="J43" s="824"/>
      <c r="K43" s="1621"/>
      <c r="L43" s="1487"/>
      <c r="M43" s="1488"/>
      <c r="N43" s="1946"/>
      <c r="O43" s="1796"/>
      <c r="P43" s="1796"/>
      <c r="Q43" s="1797"/>
      <c r="R43" s="591"/>
      <c r="S43" s="592"/>
      <c r="T43" s="592"/>
      <c r="U43" s="592"/>
      <c r="V43" s="592"/>
      <c r="W43" s="592"/>
      <c r="X43" s="592"/>
      <c r="Z43" s="1289"/>
      <c r="AA43" s="1319"/>
      <c r="AB43" s="1319"/>
      <c r="AC43" s="586"/>
      <c r="AD43" s="586"/>
      <c r="AE43" s="586"/>
      <c r="AF43" s="593"/>
      <c r="AG43" s="2"/>
      <c r="AH43" s="1514" t="s">
        <v>508</v>
      </c>
      <c r="AI43" s="1470"/>
      <c r="AJ43" s="2129"/>
      <c r="AK43" s="2130"/>
      <c r="AL43" s="2130"/>
      <c r="AM43" s="2131"/>
      <c r="AN43" s="824"/>
      <c r="AO43" s="1621"/>
      <c r="AP43" s="1487"/>
      <c r="AQ43" s="1488"/>
      <c r="AR43" s="1527"/>
      <c r="AS43" s="1495"/>
      <c r="AT43" s="1495"/>
      <c r="AU43" s="1580"/>
      <c r="AV43" s="591"/>
      <c r="AW43" s="592"/>
      <c r="AX43" s="592"/>
      <c r="AY43" s="592"/>
      <c r="AZ43" s="592"/>
      <c r="BA43" s="592"/>
      <c r="BB43" s="592"/>
      <c r="BD43" s="1289"/>
      <c r="BE43" s="1319"/>
      <c r="BF43" s="1319"/>
      <c r="BG43" s="586"/>
      <c r="BH43" s="586"/>
      <c r="BI43" s="586"/>
      <c r="BJ43" s="593"/>
      <c r="BK43" s="2"/>
      <c r="BL43" s="1514" t="s">
        <v>508</v>
      </c>
      <c r="BM43" s="1470"/>
      <c r="BN43" s="2129"/>
      <c r="BO43" s="2130"/>
      <c r="BP43" s="2130"/>
      <c r="BQ43" s="2131"/>
      <c r="BR43" s="824"/>
      <c r="BS43" s="1621"/>
      <c r="BT43" s="1487"/>
      <c r="BU43" s="1488"/>
      <c r="BV43" s="1527"/>
      <c r="BW43" s="1495"/>
      <c r="BX43" s="1495"/>
      <c r="BY43" s="1580"/>
      <c r="BZ43" s="591"/>
      <c r="CA43" s="592"/>
      <c r="CB43" s="592"/>
      <c r="CC43" s="592"/>
      <c r="CD43" s="592"/>
      <c r="CE43" s="592"/>
      <c r="CF43" s="592"/>
      <c r="CH43" s="1289"/>
      <c r="CI43" s="1319"/>
      <c r="CJ43" s="1319"/>
      <c r="CK43" s="586"/>
      <c r="CL43" s="586"/>
      <c r="CM43" s="586"/>
    </row>
    <row r="44" spans="2:91" ht="14.25" customHeight="1">
      <c r="B44" s="1175"/>
      <c r="C44" s="1471" t="s">
        <v>579</v>
      </c>
      <c r="D44" s="1472"/>
      <c r="E44" s="1687"/>
      <c r="F44" s="1949">
        <f>'1.施工'!R31</f>
        <v>0</v>
      </c>
      <c r="G44" s="1900"/>
      <c r="H44" s="1900"/>
      <c r="I44" s="1901"/>
      <c r="J44" s="2"/>
      <c r="K44" s="1567" t="s">
        <v>512</v>
      </c>
      <c r="L44" s="1484"/>
      <c r="M44" s="1485"/>
      <c r="N44" s="1949">
        <f>'1.施工'!Z35</f>
        <v>0</v>
      </c>
      <c r="O44" s="1900"/>
      <c r="P44" s="1900"/>
      <c r="Q44" s="1901"/>
      <c r="R44" s="591"/>
      <c r="S44" s="1419" t="s">
        <v>587</v>
      </c>
      <c r="T44" s="1420"/>
      <c r="U44" s="1428"/>
      <c r="V44" s="1519" t="str">
        <f>登録!N33</f>
        <v>無</v>
      </c>
      <c r="W44" s="1419" t="s">
        <v>588</v>
      </c>
      <c r="X44" s="1428"/>
      <c r="Y44" s="1503" t="str">
        <f>登録!N34</f>
        <v>無</v>
      </c>
      <c r="Z44" s="1504"/>
      <c r="AA44" s="1419" t="s">
        <v>589</v>
      </c>
      <c r="AB44" s="1420"/>
      <c r="AC44" s="1420"/>
      <c r="AD44" s="1428"/>
      <c r="AE44" s="1519" t="str">
        <f>登録!N35</f>
        <v>無</v>
      </c>
      <c r="AF44" s="593"/>
      <c r="AG44" s="1471" t="s">
        <v>579</v>
      </c>
      <c r="AH44" s="1472"/>
      <c r="AI44" s="1687"/>
      <c r="AJ44" s="1949">
        <f>U31</f>
        <v>0</v>
      </c>
      <c r="AK44" s="1493"/>
      <c r="AL44" s="1493"/>
      <c r="AM44" s="1579"/>
      <c r="AN44" s="2"/>
      <c r="AO44" s="1567" t="s">
        <v>512</v>
      </c>
      <c r="AP44" s="1484"/>
      <c r="AQ44" s="1485"/>
      <c r="AR44" s="1949">
        <f>AC35</f>
        <v>0</v>
      </c>
      <c r="AS44" s="1493"/>
      <c r="AT44" s="1493"/>
      <c r="AU44" s="1579"/>
      <c r="AV44" s="591"/>
      <c r="AW44" s="1419" t="s">
        <v>587</v>
      </c>
      <c r="AX44" s="1420"/>
      <c r="AY44" s="1428"/>
      <c r="AZ44" s="1519" t="str">
        <f>登録!M33</f>
        <v>無</v>
      </c>
      <c r="BA44" s="1419" t="s">
        <v>588</v>
      </c>
      <c r="BB44" s="1428"/>
      <c r="BC44" s="1503" t="str">
        <f>登録!M34</f>
        <v>無</v>
      </c>
      <c r="BD44" s="1504"/>
      <c r="BE44" s="1419" t="s">
        <v>589</v>
      </c>
      <c r="BF44" s="1420"/>
      <c r="BG44" s="1420"/>
      <c r="BH44" s="1428"/>
      <c r="BI44" s="1519" t="str">
        <f>登録!M35</f>
        <v>無</v>
      </c>
      <c r="BJ44" s="593"/>
      <c r="BK44" s="1471" t="s">
        <v>579</v>
      </c>
      <c r="BL44" s="1472"/>
      <c r="BM44" s="1687"/>
      <c r="BN44" s="1949">
        <f>AY31</f>
        <v>0</v>
      </c>
      <c r="BO44" s="1493"/>
      <c r="BP44" s="1493"/>
      <c r="BQ44" s="1579"/>
      <c r="BR44" s="2"/>
      <c r="BS44" s="1567" t="s">
        <v>512</v>
      </c>
      <c r="BT44" s="1484"/>
      <c r="BU44" s="1485"/>
      <c r="BV44" s="1949">
        <f>BG35</f>
        <v>0</v>
      </c>
      <c r="BW44" s="1493"/>
      <c r="BX44" s="1493"/>
      <c r="BY44" s="1579"/>
      <c r="BZ44" s="591"/>
      <c r="CA44" s="1419" t="s">
        <v>587</v>
      </c>
      <c r="CB44" s="1420"/>
      <c r="CC44" s="1428"/>
      <c r="CD44" s="2119"/>
      <c r="CE44" s="1419" t="s">
        <v>588</v>
      </c>
      <c r="CF44" s="1428"/>
      <c r="CG44" s="1425"/>
      <c r="CH44" s="1431"/>
      <c r="CI44" s="1419" t="s">
        <v>589</v>
      </c>
      <c r="CJ44" s="1420"/>
      <c r="CK44" s="1420"/>
      <c r="CL44" s="1428"/>
      <c r="CM44" s="2119"/>
    </row>
    <row r="45" spans="2:91" ht="19.5" customHeight="1">
      <c r="B45" s="1175"/>
      <c r="C45" s="1591"/>
      <c r="D45" s="1546"/>
      <c r="E45" s="1681"/>
      <c r="F45" s="1946"/>
      <c r="G45" s="1796"/>
      <c r="H45" s="1796"/>
      <c r="I45" s="1797"/>
      <c r="J45" s="2"/>
      <c r="K45" s="1621"/>
      <c r="L45" s="1487"/>
      <c r="M45" s="1488"/>
      <c r="N45" s="1946"/>
      <c r="O45" s="1796"/>
      <c r="P45" s="1796"/>
      <c r="Q45" s="1797"/>
      <c r="R45" s="591"/>
      <c r="S45" s="1421"/>
      <c r="T45" s="1422"/>
      <c r="U45" s="1429"/>
      <c r="V45" s="1520"/>
      <c r="W45" s="1421"/>
      <c r="X45" s="1429"/>
      <c r="Y45" s="1505"/>
      <c r="Z45" s="1506"/>
      <c r="AA45" s="1421"/>
      <c r="AB45" s="1422"/>
      <c r="AC45" s="1422"/>
      <c r="AD45" s="1429"/>
      <c r="AE45" s="1520"/>
      <c r="AF45" s="593"/>
      <c r="AG45" s="1591"/>
      <c r="AH45" s="1546"/>
      <c r="AI45" s="1681"/>
      <c r="AJ45" s="1527"/>
      <c r="AK45" s="1495"/>
      <c r="AL45" s="1495"/>
      <c r="AM45" s="1580"/>
      <c r="AN45" s="2"/>
      <c r="AO45" s="1621"/>
      <c r="AP45" s="1487"/>
      <c r="AQ45" s="1488"/>
      <c r="AR45" s="1527"/>
      <c r="AS45" s="1495"/>
      <c r="AT45" s="1495"/>
      <c r="AU45" s="1580"/>
      <c r="AV45" s="591"/>
      <c r="AW45" s="1421"/>
      <c r="AX45" s="1422"/>
      <c r="AY45" s="1429"/>
      <c r="AZ45" s="1520"/>
      <c r="BA45" s="1421"/>
      <c r="BB45" s="1429"/>
      <c r="BC45" s="1505"/>
      <c r="BD45" s="1506"/>
      <c r="BE45" s="1421"/>
      <c r="BF45" s="1422"/>
      <c r="BG45" s="1422"/>
      <c r="BH45" s="1429"/>
      <c r="BI45" s="1520"/>
      <c r="BJ45" s="593"/>
      <c r="BK45" s="1591"/>
      <c r="BL45" s="1546"/>
      <c r="BM45" s="1681"/>
      <c r="BN45" s="1527"/>
      <c r="BO45" s="1495"/>
      <c r="BP45" s="1495"/>
      <c r="BQ45" s="1580"/>
      <c r="BR45" s="2"/>
      <c r="BS45" s="1621"/>
      <c r="BT45" s="1487"/>
      <c r="BU45" s="1488"/>
      <c r="BV45" s="1527"/>
      <c r="BW45" s="1495"/>
      <c r="BX45" s="1495"/>
      <c r="BY45" s="1580"/>
      <c r="BZ45" s="591"/>
      <c r="CA45" s="1421"/>
      <c r="CB45" s="1422"/>
      <c r="CC45" s="1429"/>
      <c r="CD45" s="2120"/>
      <c r="CE45" s="1421"/>
      <c r="CF45" s="1429"/>
      <c r="CG45" s="1426"/>
      <c r="CH45" s="1432"/>
      <c r="CI45" s="1421"/>
      <c r="CJ45" s="1422"/>
      <c r="CK45" s="1422"/>
      <c r="CL45" s="1429"/>
      <c r="CM45" s="2120"/>
    </row>
    <row r="46" spans="2:91" ht="19.5" customHeight="1">
      <c r="B46" s="1175"/>
      <c r="C46" s="2"/>
      <c r="D46" s="2125" t="s">
        <v>505</v>
      </c>
      <c r="E46" s="1468"/>
      <c r="F46" s="1567" t="s">
        <v>506</v>
      </c>
      <c r="G46" s="1484"/>
      <c r="H46" s="1484"/>
      <c r="I46" s="1485"/>
      <c r="J46" s="819"/>
      <c r="K46" s="1567" t="s">
        <v>532</v>
      </c>
      <c r="L46" s="1484"/>
      <c r="M46" s="1485"/>
      <c r="N46" s="1294"/>
      <c r="O46" s="441"/>
      <c r="P46" s="441"/>
      <c r="Q46" s="1291"/>
      <c r="R46" s="591"/>
      <c r="S46" s="1423"/>
      <c r="T46" s="1424"/>
      <c r="U46" s="1430"/>
      <c r="V46" s="1928"/>
      <c r="W46" s="1423"/>
      <c r="X46" s="1430"/>
      <c r="Y46" s="1893"/>
      <c r="Z46" s="1935"/>
      <c r="AA46" s="1423"/>
      <c r="AB46" s="1424"/>
      <c r="AC46" s="1424"/>
      <c r="AD46" s="1430"/>
      <c r="AE46" s="1928"/>
      <c r="AF46" s="698"/>
      <c r="AG46" s="2"/>
      <c r="AH46" s="2125" t="s">
        <v>505</v>
      </c>
      <c r="AI46" s="1468"/>
      <c r="AJ46" s="1567" t="s">
        <v>506</v>
      </c>
      <c r="AK46" s="1484"/>
      <c r="AL46" s="1484"/>
      <c r="AM46" s="1485"/>
      <c r="AN46" s="819"/>
      <c r="AO46" s="1567" t="s">
        <v>532</v>
      </c>
      <c r="AP46" s="1484"/>
      <c r="AQ46" s="1485"/>
      <c r="AR46" s="1294"/>
      <c r="AS46" s="441"/>
      <c r="AT46" s="441"/>
      <c r="AU46" s="1291"/>
      <c r="AV46" s="591"/>
      <c r="AW46" s="1423"/>
      <c r="AX46" s="1424"/>
      <c r="AY46" s="1430"/>
      <c r="AZ46" s="1928"/>
      <c r="BA46" s="1423"/>
      <c r="BB46" s="1430"/>
      <c r="BC46" s="1893"/>
      <c r="BD46" s="1935"/>
      <c r="BE46" s="1423"/>
      <c r="BF46" s="1424"/>
      <c r="BG46" s="1424"/>
      <c r="BH46" s="1430"/>
      <c r="BI46" s="1928"/>
      <c r="BJ46" s="698"/>
      <c r="BK46" s="2"/>
      <c r="BL46" s="2125" t="s">
        <v>505</v>
      </c>
      <c r="BM46" s="1468"/>
      <c r="BN46" s="1567" t="s">
        <v>506</v>
      </c>
      <c r="BO46" s="1484"/>
      <c r="BP46" s="1484"/>
      <c r="BQ46" s="1485"/>
      <c r="BR46" s="819"/>
      <c r="BS46" s="1567" t="s">
        <v>532</v>
      </c>
      <c r="BT46" s="1484"/>
      <c r="BU46" s="1485"/>
      <c r="BV46" s="1294"/>
      <c r="BW46" s="441"/>
      <c r="BX46" s="441"/>
      <c r="BY46" s="1291"/>
      <c r="BZ46" s="591"/>
      <c r="CA46" s="1423"/>
      <c r="CB46" s="1424"/>
      <c r="CC46" s="1430"/>
      <c r="CD46" s="2121"/>
      <c r="CE46" s="1423"/>
      <c r="CF46" s="1430"/>
      <c r="CG46" s="1427"/>
      <c r="CH46" s="1433"/>
      <c r="CI46" s="1423"/>
      <c r="CJ46" s="1424"/>
      <c r="CK46" s="1424"/>
      <c r="CL46" s="1430"/>
      <c r="CM46" s="2121"/>
    </row>
    <row r="47" spans="2:91" ht="13.5" customHeight="1">
      <c r="B47" s="1175"/>
      <c r="C47" s="2"/>
      <c r="D47" s="1514" t="s">
        <v>508</v>
      </c>
      <c r="E47" s="1470"/>
      <c r="F47" s="1621"/>
      <c r="G47" s="1487"/>
      <c r="H47" s="1487"/>
      <c r="I47" s="1488"/>
      <c r="J47" s="819"/>
      <c r="K47" s="1568"/>
      <c r="L47" s="1569"/>
      <c r="M47" s="1570"/>
      <c r="N47" s="2"/>
      <c r="O47" s="278"/>
      <c r="P47" s="278"/>
      <c r="Q47" s="578"/>
      <c r="R47" s="591"/>
      <c r="S47" s="567"/>
      <c r="T47" s="567"/>
      <c r="U47" s="567"/>
      <c r="V47" s="567"/>
      <c r="W47" s="568"/>
      <c r="X47" s="568"/>
      <c r="Y47" s="568"/>
      <c r="Z47" s="568"/>
      <c r="AA47" s="567"/>
      <c r="AB47" s="567"/>
      <c r="AC47" s="567"/>
      <c r="AD47" s="567"/>
      <c r="AE47" s="567"/>
      <c r="AF47" s="593"/>
      <c r="AG47" s="2"/>
      <c r="AH47" s="1514" t="s">
        <v>508</v>
      </c>
      <c r="AI47" s="1470"/>
      <c r="AJ47" s="1621"/>
      <c r="AK47" s="1487"/>
      <c r="AL47" s="1487"/>
      <c r="AM47" s="1488"/>
      <c r="AN47" s="819"/>
      <c r="AO47" s="1568"/>
      <c r="AP47" s="1569"/>
      <c r="AQ47" s="1570"/>
      <c r="AR47" s="2"/>
      <c r="AS47" s="278"/>
      <c r="AT47" s="278"/>
      <c r="AU47" s="578"/>
      <c r="AV47" s="591"/>
      <c r="AW47" s="567"/>
      <c r="AX47" s="567"/>
      <c r="AY47" s="567"/>
      <c r="AZ47" s="567"/>
      <c r="BA47" s="568"/>
      <c r="BB47" s="568"/>
      <c r="BC47" s="568"/>
      <c r="BD47" s="568"/>
      <c r="BE47" s="567"/>
      <c r="BF47" s="567"/>
      <c r="BG47" s="567"/>
      <c r="BH47" s="567"/>
      <c r="BI47" s="567"/>
      <c r="BJ47" s="593"/>
      <c r="BK47" s="2"/>
      <c r="BL47" s="1514" t="s">
        <v>508</v>
      </c>
      <c r="BM47" s="1470"/>
      <c r="BN47" s="1621"/>
      <c r="BO47" s="1487"/>
      <c r="BP47" s="1487"/>
      <c r="BQ47" s="1488"/>
      <c r="BR47" s="819"/>
      <c r="BS47" s="1568"/>
      <c r="BT47" s="1569"/>
      <c r="BU47" s="1570"/>
      <c r="BV47" s="2"/>
      <c r="BW47" s="278"/>
      <c r="BX47" s="278"/>
      <c r="BY47" s="578"/>
      <c r="BZ47" s="591"/>
      <c r="CA47" s="567"/>
      <c r="CB47" s="567"/>
      <c r="CC47" s="567"/>
      <c r="CD47" s="567"/>
      <c r="CE47" s="568"/>
      <c r="CF47" s="568"/>
      <c r="CG47" s="568"/>
      <c r="CH47" s="568"/>
      <c r="CI47" s="567"/>
      <c r="CJ47" s="567"/>
      <c r="CK47" s="567"/>
      <c r="CL47" s="567"/>
      <c r="CM47" s="567"/>
    </row>
    <row r="48" spans="2:91" ht="14.25" customHeight="1">
      <c r="B48" s="1175"/>
      <c r="C48" s="1471" t="s">
        <v>590</v>
      </c>
      <c r="D48" s="1472"/>
      <c r="E48" s="1687"/>
      <c r="F48" s="1128">
        <v>0</v>
      </c>
      <c r="G48" s="826" t="s">
        <v>591</v>
      </c>
      <c r="H48" s="1900">
        <f>'1.施工'!T35</f>
        <v>0</v>
      </c>
      <c r="I48" s="1901"/>
      <c r="J48" s="827"/>
      <c r="K48" s="828"/>
      <c r="L48" s="1483" t="s">
        <v>527</v>
      </c>
      <c r="M48" s="1485"/>
      <c r="N48" s="830"/>
      <c r="O48" s="831"/>
      <c r="P48" s="831"/>
      <c r="Q48" s="832"/>
      <c r="R48" s="591"/>
      <c r="S48" s="556"/>
      <c r="T48" s="31"/>
      <c r="U48" s="557"/>
      <c r="V48" s="557"/>
      <c r="W48" s="557"/>
      <c r="X48" s="557"/>
      <c r="Y48" s="557"/>
      <c r="Z48" s="557"/>
      <c r="AA48" s="557"/>
      <c r="AB48" s="557"/>
      <c r="AC48" s="557"/>
      <c r="AD48" s="557"/>
      <c r="AE48" s="558"/>
      <c r="AF48" s="593"/>
      <c r="AG48" s="1471" t="s">
        <v>590</v>
      </c>
      <c r="AH48" s="1472"/>
      <c r="AI48" s="1687"/>
      <c r="AJ48" s="825">
        <v>0</v>
      </c>
      <c r="AK48" s="826" t="s">
        <v>591</v>
      </c>
      <c r="AL48" s="1900">
        <f>W35</f>
        <v>0</v>
      </c>
      <c r="AM48" s="1901"/>
      <c r="AN48" s="827"/>
      <c r="AO48" s="828"/>
      <c r="AP48" s="1483" t="s">
        <v>527</v>
      </c>
      <c r="AQ48" s="1485"/>
      <c r="AR48" s="830"/>
      <c r="AS48" s="831"/>
      <c r="AT48" s="831"/>
      <c r="AU48" s="832"/>
      <c r="AV48" s="591"/>
      <c r="AW48" s="556"/>
      <c r="AX48" s="31"/>
      <c r="AY48" s="557"/>
      <c r="AZ48" s="557"/>
      <c r="BA48" s="557"/>
      <c r="BB48" s="557"/>
      <c r="BC48" s="557"/>
      <c r="BD48" s="557"/>
      <c r="BE48" s="557"/>
      <c r="BF48" s="557"/>
      <c r="BG48" s="557"/>
      <c r="BH48" s="557"/>
      <c r="BI48" s="558"/>
      <c r="BJ48" s="593"/>
      <c r="BK48" s="1471" t="s">
        <v>590</v>
      </c>
      <c r="BL48" s="1472"/>
      <c r="BM48" s="1687"/>
      <c r="BN48" s="825">
        <v>0</v>
      </c>
      <c r="BO48" s="826" t="s">
        <v>591</v>
      </c>
      <c r="BP48" s="1900">
        <f>BA35</f>
        <v>0</v>
      </c>
      <c r="BQ48" s="1901"/>
      <c r="BR48" s="827"/>
      <c r="BS48" s="828"/>
      <c r="BT48" s="1483" t="s">
        <v>527</v>
      </c>
      <c r="BU48" s="1485"/>
      <c r="BV48" s="830"/>
      <c r="BW48" s="831"/>
      <c r="BX48" s="831"/>
      <c r="BY48" s="832"/>
      <c r="BZ48" s="591"/>
      <c r="CA48" s="556"/>
      <c r="CB48" s="31"/>
      <c r="CC48" s="557"/>
      <c r="CD48" s="557"/>
      <c r="CE48" s="557"/>
      <c r="CF48" s="557"/>
      <c r="CG48" s="557"/>
      <c r="CH48" s="557"/>
      <c r="CI48" s="557"/>
      <c r="CJ48" s="557"/>
      <c r="CK48" s="557"/>
      <c r="CL48" s="557"/>
      <c r="CM48" s="558"/>
    </row>
    <row r="49" spans="2:91" ht="15.75" customHeight="1">
      <c r="B49" s="1175"/>
      <c r="C49" s="1591"/>
      <c r="D49" s="1546"/>
      <c r="E49" s="1681"/>
      <c r="F49" s="1186" t="str">
        <f>IF(F48="○","","○")</f>
        <v>○</v>
      </c>
      <c r="G49" s="33" t="s">
        <v>592</v>
      </c>
      <c r="H49" s="1796"/>
      <c r="I49" s="1797"/>
      <c r="J49" s="827"/>
      <c r="K49" s="828"/>
      <c r="L49" s="1486"/>
      <c r="M49" s="1488"/>
      <c r="N49" s="819"/>
      <c r="O49" s="698"/>
      <c r="P49" s="698"/>
      <c r="Q49" s="1207"/>
      <c r="R49" s="591"/>
      <c r="S49" s="25"/>
      <c r="T49" s="1" t="s">
        <v>593</v>
      </c>
      <c r="AE49" s="26"/>
      <c r="AF49" s="555"/>
      <c r="AG49" s="1591"/>
      <c r="AH49" s="1475"/>
      <c r="AI49" s="1723"/>
      <c r="AJ49" s="1186" t="str">
        <f>IF(AJ48="○","","○")</f>
        <v>○</v>
      </c>
      <c r="AK49" s="33" t="s">
        <v>592</v>
      </c>
      <c r="AL49" s="1796"/>
      <c r="AM49" s="1797"/>
      <c r="AN49" s="827"/>
      <c r="AO49" s="828"/>
      <c r="AP49" s="1486"/>
      <c r="AQ49" s="1488"/>
      <c r="AR49" s="819"/>
      <c r="AS49" s="698"/>
      <c r="AT49" s="698"/>
      <c r="AU49" s="1207"/>
      <c r="AV49" s="591"/>
      <c r="AW49" s="25"/>
      <c r="AX49" s="1" t="s">
        <v>593</v>
      </c>
      <c r="BI49" s="26"/>
      <c r="BJ49" s="555"/>
      <c r="BK49" s="1591"/>
      <c r="BL49" s="1475"/>
      <c r="BM49" s="1723"/>
      <c r="BN49" s="829" t="str">
        <f>IF(BN48="○","","○")</f>
        <v>○</v>
      </c>
      <c r="BO49" s="33" t="s">
        <v>592</v>
      </c>
      <c r="BP49" s="1796"/>
      <c r="BQ49" s="1797"/>
      <c r="BR49" s="827"/>
      <c r="BS49" s="828"/>
      <c r="BT49" s="1486"/>
      <c r="BU49" s="1488"/>
      <c r="BV49" s="819"/>
      <c r="BW49" s="698"/>
      <c r="BX49" s="698"/>
      <c r="BY49" s="1207"/>
      <c r="BZ49" s="591"/>
      <c r="CA49" s="25"/>
      <c r="CB49" s="1" t="s">
        <v>593</v>
      </c>
      <c r="CM49" s="26"/>
    </row>
    <row r="50" spans="2:91" ht="13.5" customHeight="1">
      <c r="B50" s="561"/>
      <c r="C50" s="1210"/>
      <c r="D50" s="1689" t="s">
        <v>514</v>
      </c>
      <c r="E50" s="1687"/>
      <c r="F50" s="1922">
        <f>'1.施工'!R37</f>
        <v>0</v>
      </c>
      <c r="G50" s="1923"/>
      <c r="H50" s="1923"/>
      <c r="I50" s="1924"/>
      <c r="J50" s="827"/>
      <c r="K50" s="828"/>
      <c r="L50" s="1483" t="s">
        <v>520</v>
      </c>
      <c r="M50" s="1485"/>
      <c r="N50" s="830"/>
      <c r="O50" s="831"/>
      <c r="P50" s="831"/>
      <c r="Q50" s="832"/>
      <c r="R50" s="591"/>
      <c r="S50" s="25"/>
      <c r="AE50" s="26"/>
      <c r="AG50" s="1210"/>
      <c r="AH50" s="1689" t="s">
        <v>514</v>
      </c>
      <c r="AI50" s="1687"/>
      <c r="AJ50" s="1971">
        <f>U37</f>
        <v>0</v>
      </c>
      <c r="AK50" s="1972"/>
      <c r="AL50" s="1972"/>
      <c r="AM50" s="1973"/>
      <c r="AN50" s="827"/>
      <c r="AO50" s="828"/>
      <c r="AP50" s="1483" t="s">
        <v>520</v>
      </c>
      <c r="AQ50" s="1485"/>
      <c r="AR50" s="830"/>
      <c r="AS50" s="831"/>
      <c r="AT50" s="831"/>
      <c r="AU50" s="832"/>
      <c r="AV50" s="591"/>
      <c r="AW50" s="25"/>
      <c r="BI50" s="26"/>
      <c r="BK50" s="1210"/>
      <c r="BL50" s="1689" t="s">
        <v>514</v>
      </c>
      <c r="BM50" s="1687"/>
      <c r="BN50" s="1971">
        <f>AY37</f>
        <v>0</v>
      </c>
      <c r="BO50" s="1972"/>
      <c r="BP50" s="1972"/>
      <c r="BQ50" s="1973"/>
      <c r="BR50" s="827"/>
      <c r="BS50" s="828"/>
      <c r="BT50" s="1483" t="s">
        <v>520</v>
      </c>
      <c r="BU50" s="1485"/>
      <c r="BV50" s="830"/>
      <c r="BW50" s="831"/>
      <c r="BX50" s="831"/>
      <c r="BY50" s="832"/>
      <c r="BZ50" s="591"/>
      <c r="CA50" s="25"/>
      <c r="CM50" s="26"/>
    </row>
    <row r="51" spans="2:91" ht="13.5" customHeight="1">
      <c r="B51" s="561"/>
      <c r="C51" s="585"/>
      <c r="D51" s="1690"/>
      <c r="E51" s="1554"/>
      <c r="F51" s="1925"/>
      <c r="G51" s="1926"/>
      <c r="H51" s="1926"/>
      <c r="I51" s="1927"/>
      <c r="J51" s="833"/>
      <c r="K51" s="834"/>
      <c r="L51" s="1542"/>
      <c r="M51" s="2124"/>
      <c r="N51" s="585"/>
      <c r="O51" s="1190"/>
      <c r="P51" s="1190"/>
      <c r="Q51" s="1191"/>
      <c r="R51" s="591"/>
      <c r="S51" s="25"/>
      <c r="T51" s="1" t="s">
        <v>594</v>
      </c>
      <c r="AE51" s="26"/>
      <c r="AG51" s="585"/>
      <c r="AH51" s="1690"/>
      <c r="AI51" s="1554"/>
      <c r="AJ51" s="1925"/>
      <c r="AK51" s="1926"/>
      <c r="AL51" s="1926"/>
      <c r="AM51" s="1927"/>
      <c r="AN51" s="833"/>
      <c r="AO51" s="834"/>
      <c r="AP51" s="1542"/>
      <c r="AQ51" s="2124"/>
      <c r="AR51" s="585"/>
      <c r="AS51" s="1190"/>
      <c r="AT51" s="1190"/>
      <c r="AU51" s="1191"/>
      <c r="AV51" s="591"/>
      <c r="AW51" s="25"/>
      <c r="AX51" s="1" t="s">
        <v>594</v>
      </c>
      <c r="BI51" s="26"/>
      <c r="BK51" s="585"/>
      <c r="BL51" s="1690"/>
      <c r="BM51" s="1554"/>
      <c r="BN51" s="1925"/>
      <c r="BO51" s="1926"/>
      <c r="BP51" s="1926"/>
      <c r="BQ51" s="1927"/>
      <c r="BR51" s="833"/>
      <c r="BS51" s="834"/>
      <c r="BT51" s="1542"/>
      <c r="BU51" s="2124"/>
      <c r="BV51" s="585"/>
      <c r="BW51" s="1190"/>
      <c r="BX51" s="1190"/>
      <c r="BY51" s="1191"/>
      <c r="BZ51" s="591"/>
      <c r="CA51" s="25"/>
      <c r="CB51" s="1" t="s">
        <v>594</v>
      </c>
      <c r="CM51" s="26"/>
    </row>
    <row r="52" spans="2:91" ht="12.75" customHeight="1">
      <c r="B52" s="561"/>
      <c r="D52" s="835"/>
      <c r="E52" s="835"/>
      <c r="F52" s="835"/>
      <c r="R52" s="591"/>
      <c r="S52" s="25"/>
      <c r="T52" s="1" t="s">
        <v>595</v>
      </c>
      <c r="AE52" s="26"/>
      <c r="AH52" s="835"/>
      <c r="AI52" s="835"/>
      <c r="AJ52" s="835"/>
      <c r="AV52" s="591"/>
      <c r="AW52" s="25"/>
      <c r="AX52" s="1" t="s">
        <v>596</v>
      </c>
      <c r="BI52" s="26"/>
      <c r="BL52" s="835"/>
      <c r="BM52" s="835"/>
      <c r="BN52" s="835"/>
      <c r="BZ52" s="591"/>
      <c r="CA52" s="25"/>
      <c r="CB52" s="1" t="s">
        <v>596</v>
      </c>
      <c r="CM52" s="26"/>
    </row>
    <row r="53" spans="2:91" ht="13.5" customHeight="1">
      <c r="B53" s="561"/>
      <c r="C53" s="1419" t="s">
        <v>597</v>
      </c>
      <c r="D53" s="1420"/>
      <c r="E53" s="1420"/>
      <c r="F53" s="1428"/>
      <c r="G53" s="1960" t="str">
        <f>'1.施工'!D56</f>
        <v>無</v>
      </c>
      <c r="H53" s="1419" t="s">
        <v>588</v>
      </c>
      <c r="I53" s="1420"/>
      <c r="J53" s="1428"/>
      <c r="K53" s="1425" t="str">
        <f>'1.施工'!H56</f>
        <v>無</v>
      </c>
      <c r="L53" s="1431"/>
      <c r="M53" s="1419" t="s">
        <v>589</v>
      </c>
      <c r="N53" s="1420"/>
      <c r="O53" s="1428"/>
      <c r="P53" s="1425" t="str">
        <f>'1.施工'!M56</f>
        <v>無</v>
      </c>
      <c r="Q53" s="1431"/>
      <c r="R53" s="591"/>
      <c r="S53" s="25"/>
      <c r="T53" s="30"/>
      <c r="AE53" s="26"/>
      <c r="AG53" s="1419" t="s">
        <v>597</v>
      </c>
      <c r="AH53" s="1420"/>
      <c r="AI53" s="1420"/>
      <c r="AJ53" s="1428"/>
      <c r="AK53" s="1425" t="str">
        <f>V44</f>
        <v>無</v>
      </c>
      <c r="AL53" s="1419" t="s">
        <v>588</v>
      </c>
      <c r="AM53" s="1420"/>
      <c r="AN53" s="1428"/>
      <c r="AO53" s="1992" t="str">
        <f>Y44</f>
        <v>無</v>
      </c>
      <c r="AP53" s="1431"/>
      <c r="AQ53" s="1419" t="s">
        <v>589</v>
      </c>
      <c r="AR53" s="1420"/>
      <c r="AS53" s="1420"/>
      <c r="AT53" s="1425" t="str">
        <f>AE44</f>
        <v>無</v>
      </c>
      <c r="AU53" s="1431"/>
      <c r="AV53" s="591"/>
      <c r="AW53" s="25"/>
      <c r="AX53" s="30"/>
      <c r="BI53" s="26"/>
      <c r="BK53" s="1419" t="s">
        <v>597</v>
      </c>
      <c r="BL53" s="1420"/>
      <c r="BM53" s="1420"/>
      <c r="BN53" s="1428"/>
      <c r="BO53" s="1425" t="str">
        <f>AZ44</f>
        <v>無</v>
      </c>
      <c r="BP53" s="1419" t="s">
        <v>588</v>
      </c>
      <c r="BQ53" s="1420"/>
      <c r="BR53" s="1428"/>
      <c r="BS53" s="1992" t="str">
        <f>BC44</f>
        <v>無</v>
      </c>
      <c r="BT53" s="1431"/>
      <c r="BU53" s="1419" t="s">
        <v>589</v>
      </c>
      <c r="BV53" s="1420"/>
      <c r="BW53" s="1420"/>
      <c r="BX53" s="1425" t="str">
        <f>BI44</f>
        <v>無</v>
      </c>
      <c r="BY53" s="1431"/>
      <c r="BZ53" s="591"/>
      <c r="CA53" s="25"/>
      <c r="CB53" s="30"/>
      <c r="CM53" s="26"/>
    </row>
    <row r="54" spans="2:91" ht="13.5" customHeight="1">
      <c r="B54" s="561"/>
      <c r="C54" s="1421"/>
      <c r="D54" s="1422"/>
      <c r="E54" s="1422"/>
      <c r="F54" s="1429"/>
      <c r="G54" s="1961"/>
      <c r="H54" s="1421"/>
      <c r="I54" s="1422"/>
      <c r="J54" s="1429"/>
      <c r="K54" s="1426"/>
      <c r="L54" s="1432"/>
      <c r="M54" s="1421"/>
      <c r="N54" s="1422"/>
      <c r="O54" s="1429"/>
      <c r="P54" s="1426"/>
      <c r="Q54" s="1432"/>
      <c r="S54" s="27"/>
      <c r="T54" s="28"/>
      <c r="U54" s="28"/>
      <c r="V54" s="28"/>
      <c r="W54" s="28"/>
      <c r="X54" s="28"/>
      <c r="Y54" s="28"/>
      <c r="Z54" s="28"/>
      <c r="AA54" s="28"/>
      <c r="AB54" s="28"/>
      <c r="AC54" s="28"/>
      <c r="AD54" s="28"/>
      <c r="AE54" s="29"/>
      <c r="AG54" s="1421"/>
      <c r="AH54" s="1422"/>
      <c r="AI54" s="1422"/>
      <c r="AJ54" s="1429"/>
      <c r="AK54" s="1426"/>
      <c r="AL54" s="1421"/>
      <c r="AM54" s="1422"/>
      <c r="AN54" s="1429"/>
      <c r="AO54" s="1984"/>
      <c r="AP54" s="1432"/>
      <c r="AQ54" s="1421"/>
      <c r="AR54" s="1422"/>
      <c r="AS54" s="1422"/>
      <c r="AT54" s="1426"/>
      <c r="AU54" s="1432"/>
      <c r="AW54" s="27"/>
      <c r="AX54" s="28"/>
      <c r="AY54" s="28"/>
      <c r="AZ54" s="28"/>
      <c r="BA54" s="28"/>
      <c r="BB54" s="28"/>
      <c r="BC54" s="28"/>
      <c r="BD54" s="28"/>
      <c r="BE54" s="28"/>
      <c r="BF54" s="28"/>
      <c r="BG54" s="28"/>
      <c r="BH54" s="28"/>
      <c r="BI54" s="29"/>
      <c r="BK54" s="1421"/>
      <c r="BL54" s="1422"/>
      <c r="BM54" s="1422"/>
      <c r="BN54" s="1429"/>
      <c r="BO54" s="1426"/>
      <c r="BP54" s="1421"/>
      <c r="BQ54" s="1422"/>
      <c r="BR54" s="1429"/>
      <c r="BS54" s="1984"/>
      <c r="BT54" s="1432"/>
      <c r="BU54" s="1421"/>
      <c r="BV54" s="1422"/>
      <c r="BW54" s="1422"/>
      <c r="BX54" s="1426"/>
      <c r="BY54" s="1432"/>
      <c r="CA54" s="27"/>
      <c r="CB54" s="28"/>
      <c r="CC54" s="28"/>
      <c r="CD54" s="28"/>
      <c r="CE54" s="28"/>
      <c r="CF54" s="28"/>
      <c r="CG54" s="28"/>
      <c r="CH54" s="28"/>
      <c r="CI54" s="28"/>
      <c r="CJ54" s="28"/>
      <c r="CK54" s="28"/>
      <c r="CL54" s="28"/>
      <c r="CM54" s="29"/>
    </row>
    <row r="55" spans="2:91" ht="12" customHeight="1">
      <c r="B55" s="561"/>
      <c r="C55" s="1423"/>
      <c r="D55" s="1424"/>
      <c r="E55" s="1424"/>
      <c r="F55" s="1430"/>
      <c r="G55" s="1962"/>
      <c r="H55" s="1423"/>
      <c r="I55" s="1424"/>
      <c r="J55" s="1430"/>
      <c r="K55" s="1427"/>
      <c r="L55" s="1433"/>
      <c r="M55" s="1423"/>
      <c r="N55" s="1424"/>
      <c r="O55" s="1430"/>
      <c r="P55" s="1427"/>
      <c r="Q55" s="1433"/>
      <c r="S55" s="3"/>
      <c r="T55" s="594"/>
      <c r="U55" s="594"/>
      <c r="V55" s="594"/>
      <c r="W55" s="594"/>
      <c r="X55" s="594"/>
      <c r="Y55" s="3"/>
      <c r="Z55" s="3"/>
      <c r="AA55" s="3"/>
      <c r="AB55" s="595"/>
      <c r="AC55" s="594"/>
      <c r="AD55" s="594"/>
      <c r="AE55" s="594"/>
      <c r="AG55" s="1423"/>
      <c r="AH55" s="1424"/>
      <c r="AI55" s="1424"/>
      <c r="AJ55" s="1430"/>
      <c r="AK55" s="1427"/>
      <c r="AL55" s="1423"/>
      <c r="AM55" s="1424"/>
      <c r="AN55" s="1430"/>
      <c r="AO55" s="1845"/>
      <c r="AP55" s="1433"/>
      <c r="AQ55" s="1423"/>
      <c r="AR55" s="1424"/>
      <c r="AS55" s="1424"/>
      <c r="AT55" s="1427"/>
      <c r="AU55" s="1433"/>
      <c r="AW55" s="3"/>
      <c r="AX55" s="594"/>
      <c r="AY55" s="594"/>
      <c r="AZ55" s="594"/>
      <c r="BA55" s="594"/>
      <c r="BB55" s="594"/>
      <c r="BC55" s="3"/>
      <c r="BD55" s="3"/>
      <c r="BE55" s="3"/>
      <c r="BF55" s="595"/>
      <c r="BG55" s="594"/>
      <c r="BH55" s="594"/>
      <c r="BI55" s="594"/>
      <c r="BK55" s="1423"/>
      <c r="BL55" s="1424"/>
      <c r="BM55" s="1424"/>
      <c r="BN55" s="1430"/>
      <c r="BO55" s="1427"/>
      <c r="BP55" s="1423"/>
      <c r="BQ55" s="1424"/>
      <c r="BR55" s="1430"/>
      <c r="BS55" s="1845"/>
      <c r="BT55" s="1433"/>
      <c r="BU55" s="1423"/>
      <c r="BV55" s="1424"/>
      <c r="BW55" s="1424"/>
      <c r="BX55" s="1427"/>
      <c r="BY55" s="1433"/>
      <c r="CA55" s="3"/>
      <c r="CB55" s="594"/>
      <c r="CC55" s="594"/>
      <c r="CD55" s="594"/>
      <c r="CE55" s="594"/>
      <c r="CF55" s="594"/>
      <c r="CG55" s="3"/>
      <c r="CH55" s="3"/>
      <c r="CI55" s="3"/>
      <c r="CJ55" s="595"/>
      <c r="CK55" s="594"/>
      <c r="CL55" s="594"/>
      <c r="CM55" s="594"/>
    </row>
    <row r="56" spans="2:91" ht="13.5" customHeight="1">
      <c r="B56" s="561"/>
      <c r="C56" s="2122"/>
      <c r="D56" s="2122"/>
      <c r="E56" s="835"/>
      <c r="F56" s="835"/>
      <c r="S56" s="3"/>
      <c r="T56" s="594"/>
      <c r="U56" s="594"/>
      <c r="V56" s="594"/>
      <c r="W56" s="594"/>
      <c r="X56" s="594"/>
      <c r="Y56" s="3"/>
      <c r="Z56" s="3"/>
      <c r="AA56" s="3"/>
      <c r="AB56" s="595"/>
      <c r="AC56" s="594"/>
      <c r="AD56" s="594"/>
      <c r="AE56" s="488"/>
      <c r="AG56" s="2123"/>
      <c r="AH56" s="2123"/>
      <c r="AI56" s="835"/>
      <c r="AJ56" s="835"/>
      <c r="AW56" s="3"/>
      <c r="AX56" s="594"/>
      <c r="AY56" s="594"/>
      <c r="AZ56" s="594"/>
      <c r="BA56" s="594"/>
      <c r="BB56" s="594"/>
      <c r="BC56" s="3"/>
      <c r="BD56" s="3"/>
      <c r="BE56" s="3"/>
      <c r="BF56" s="595"/>
      <c r="BG56" s="594"/>
      <c r="BH56" s="594"/>
      <c r="BI56" s="488"/>
      <c r="BK56" s="2123"/>
      <c r="BL56" s="2123"/>
      <c r="BM56" s="835"/>
      <c r="BN56" s="835"/>
      <c r="CA56" s="3"/>
      <c r="CB56" s="594"/>
      <c r="CC56" s="594"/>
      <c r="CD56" s="594"/>
      <c r="CE56" s="594"/>
      <c r="CF56" s="594"/>
      <c r="CG56" s="3"/>
      <c r="CH56" s="3"/>
      <c r="CI56" s="3"/>
      <c r="CJ56" s="595"/>
      <c r="CK56" s="594"/>
      <c r="CL56" s="594"/>
      <c r="CM56" s="488"/>
    </row>
    <row r="57" spans="2:91" ht="13.5" customHeight="1">
      <c r="C57" s="594"/>
      <c r="D57" s="594"/>
      <c r="E57" s="3"/>
      <c r="F57" s="836"/>
      <c r="G57" s="836"/>
      <c r="H57" s="596"/>
      <c r="I57" s="3"/>
      <c r="J57" s="3"/>
      <c r="K57" s="3"/>
      <c r="L57" s="3"/>
      <c r="M57" s="3"/>
      <c r="N57" s="3"/>
      <c r="O57" s="3"/>
      <c r="P57" s="3"/>
      <c r="Q57" s="3"/>
      <c r="S57" s="316"/>
      <c r="T57" s="570"/>
      <c r="U57" s="570"/>
      <c r="V57" s="570"/>
      <c r="W57" s="570"/>
      <c r="X57" s="570"/>
      <c r="Y57" s="570"/>
      <c r="Z57" s="597"/>
      <c r="AA57" s="316"/>
      <c r="AB57" s="595"/>
      <c r="AC57" s="594"/>
      <c r="AD57" s="594"/>
      <c r="AE57" s="594"/>
      <c r="AG57" s="594"/>
      <c r="AH57" s="594"/>
      <c r="AI57" s="3"/>
      <c r="AJ57" s="836"/>
      <c r="AK57" s="836"/>
      <c r="AL57" s="596"/>
      <c r="AM57" s="3"/>
      <c r="AN57" s="3"/>
      <c r="AO57" s="3"/>
      <c r="AP57" s="3"/>
      <c r="AQ57" s="3"/>
      <c r="AR57" s="3"/>
      <c r="AS57" s="3"/>
      <c r="AT57" s="3"/>
      <c r="AU57" s="3"/>
      <c r="AW57" s="316"/>
      <c r="AX57" s="570"/>
      <c r="AY57" s="570"/>
      <c r="AZ57" s="570"/>
      <c r="BA57" s="570"/>
      <c r="BB57" s="570"/>
      <c r="BC57" s="570"/>
      <c r="BD57" s="597"/>
      <c r="BE57" s="316"/>
      <c r="BF57" s="595"/>
      <c r="BG57" s="594"/>
      <c r="BH57" s="594"/>
      <c r="BI57" s="594"/>
      <c r="BK57" s="594"/>
      <c r="BL57" s="594"/>
      <c r="BM57" s="3"/>
      <c r="BN57" s="836"/>
      <c r="BO57" s="836"/>
      <c r="BP57" s="596"/>
      <c r="BQ57" s="3"/>
      <c r="BR57" s="3"/>
      <c r="BS57" s="3"/>
      <c r="BT57" s="3"/>
      <c r="BU57" s="3"/>
      <c r="BV57" s="3"/>
      <c r="BW57" s="3"/>
      <c r="BX57" s="3"/>
      <c r="BY57" s="3"/>
      <c r="CA57" s="316"/>
      <c r="CB57" s="570"/>
      <c r="CC57" s="570"/>
      <c r="CD57" s="570"/>
      <c r="CE57" s="570"/>
      <c r="CF57" s="570"/>
      <c r="CG57" s="570"/>
      <c r="CH57" s="597"/>
      <c r="CI57" s="316"/>
      <c r="CJ57" s="595"/>
      <c r="CK57" s="594"/>
      <c r="CL57" s="594"/>
      <c r="CM57" s="594"/>
    </row>
    <row r="58" spans="2:91" ht="13.5" customHeight="1">
      <c r="C58" s="596"/>
      <c r="D58" s="594"/>
      <c r="E58" s="212"/>
      <c r="F58" s="837"/>
      <c r="G58" s="836"/>
      <c r="H58" s="3"/>
      <c r="I58" s="3"/>
      <c r="J58" s="3"/>
      <c r="K58" s="3"/>
      <c r="L58" s="3"/>
      <c r="M58" s="3"/>
      <c r="N58" s="3"/>
      <c r="O58" s="3"/>
      <c r="P58" s="3"/>
      <c r="Q58" s="3"/>
      <c r="S58" s="316"/>
      <c r="T58" s="570"/>
      <c r="U58" s="570"/>
      <c r="V58" s="570"/>
      <c r="W58" s="570"/>
      <c r="X58" s="570"/>
      <c r="Y58" s="570"/>
      <c r="Z58" s="597"/>
      <c r="AA58" s="316"/>
      <c r="AB58" s="595"/>
      <c r="AC58" s="594"/>
      <c r="AD58" s="594"/>
      <c r="AE58" s="594"/>
      <c r="AG58" s="596"/>
      <c r="AH58" s="594"/>
      <c r="AI58" s="212"/>
      <c r="AJ58" s="837"/>
      <c r="AK58" s="836"/>
      <c r="AL58" s="3"/>
      <c r="AM58" s="3"/>
      <c r="AN58" s="3"/>
      <c r="AO58" s="3"/>
      <c r="AP58" s="3"/>
      <c r="AQ58" s="3"/>
      <c r="AR58" s="3"/>
      <c r="AS58" s="3"/>
      <c r="AT58" s="3"/>
      <c r="AU58" s="3"/>
      <c r="AW58" s="316"/>
      <c r="AX58" s="570"/>
      <c r="AY58" s="570"/>
      <c r="AZ58" s="570"/>
      <c r="BA58" s="570"/>
      <c r="BB58" s="570"/>
      <c r="BC58" s="570"/>
      <c r="BD58" s="597"/>
      <c r="BE58" s="316"/>
      <c r="BF58" s="595"/>
      <c r="BG58" s="594"/>
      <c r="BH58" s="594"/>
      <c r="BI58" s="594"/>
      <c r="BK58" s="596"/>
      <c r="BL58" s="594"/>
      <c r="BM58" s="212"/>
      <c r="BN58" s="837"/>
      <c r="BO58" s="836"/>
      <c r="BP58" s="3"/>
      <c r="BQ58" s="3"/>
      <c r="BR58" s="3"/>
      <c r="BS58" s="3"/>
      <c r="BT58" s="3"/>
      <c r="BU58" s="3"/>
      <c r="BV58" s="3"/>
      <c r="BW58" s="3"/>
      <c r="BX58" s="3"/>
      <c r="BY58" s="3"/>
      <c r="CA58" s="316"/>
      <c r="CB58" s="570"/>
      <c r="CC58" s="570"/>
      <c r="CD58" s="570"/>
      <c r="CE58" s="570"/>
      <c r="CF58" s="570"/>
      <c r="CG58" s="570"/>
      <c r="CH58" s="597"/>
      <c r="CI58" s="316"/>
      <c r="CJ58" s="595"/>
      <c r="CK58" s="594"/>
      <c r="CL58" s="594"/>
      <c r="CM58" s="594"/>
    </row>
    <row r="59" spans="2:91" ht="13.5" customHeight="1">
      <c r="C59" s="596"/>
      <c r="D59" s="3"/>
      <c r="E59" s="212"/>
      <c r="F59" s="837"/>
      <c r="G59" s="3"/>
      <c r="H59" s="3"/>
      <c r="I59" s="3"/>
      <c r="J59" s="3"/>
      <c r="K59" s="3"/>
      <c r="L59" s="3"/>
      <c r="M59" s="3"/>
      <c r="N59" s="3"/>
      <c r="O59" s="3"/>
      <c r="P59" s="3"/>
      <c r="Q59" s="3"/>
      <c r="S59" s="316"/>
      <c r="T59" s="570"/>
      <c r="U59" s="570"/>
      <c r="V59" s="570"/>
      <c r="W59" s="570"/>
      <c r="X59" s="570"/>
      <c r="Y59" s="570"/>
      <c r="Z59" s="597"/>
      <c r="AA59" s="316"/>
      <c r="AB59" s="595"/>
      <c r="AC59" s="594"/>
      <c r="AD59" s="594"/>
      <c r="AE59" s="594"/>
      <c r="AF59" s="594"/>
      <c r="AG59" s="596"/>
      <c r="AH59" s="3"/>
      <c r="AI59" s="212"/>
      <c r="AJ59" s="837"/>
      <c r="AK59" s="3"/>
      <c r="AL59" s="3"/>
      <c r="AM59" s="3"/>
      <c r="AN59" s="3"/>
      <c r="AO59" s="3"/>
      <c r="AP59" s="3"/>
      <c r="AQ59" s="3"/>
      <c r="AR59" s="3"/>
      <c r="AS59" s="3"/>
      <c r="AT59" s="3"/>
      <c r="AU59" s="3"/>
      <c r="AW59" s="316"/>
      <c r="AX59" s="570"/>
      <c r="AY59" s="570"/>
      <c r="AZ59" s="570"/>
      <c r="BA59" s="570"/>
      <c r="BB59" s="570"/>
      <c r="BC59" s="570"/>
      <c r="BD59" s="597"/>
      <c r="BE59" s="316"/>
      <c r="BF59" s="595"/>
      <c r="BG59" s="594"/>
      <c r="BH59" s="594"/>
      <c r="BI59" s="594"/>
      <c r="BJ59" s="28"/>
      <c r="BK59" s="596"/>
      <c r="BL59" s="3"/>
      <c r="BM59" s="212"/>
      <c r="BN59" s="837"/>
      <c r="BO59" s="3"/>
      <c r="BP59" s="3"/>
      <c r="BQ59" s="3"/>
      <c r="BR59" s="3"/>
      <c r="BS59" s="3"/>
      <c r="BT59" s="3"/>
      <c r="BU59" s="3"/>
      <c r="BV59" s="3"/>
      <c r="BW59" s="3"/>
      <c r="BX59" s="3"/>
      <c r="BY59" s="3"/>
      <c r="CA59" s="316"/>
      <c r="CB59" s="570"/>
      <c r="CC59" s="570"/>
      <c r="CD59" s="570"/>
      <c r="CE59" s="570"/>
      <c r="CF59" s="570"/>
      <c r="CG59" s="570"/>
      <c r="CH59" s="597"/>
      <c r="CI59" s="316"/>
      <c r="CJ59" s="595"/>
      <c r="CK59" s="594"/>
      <c r="CL59" s="594"/>
      <c r="CM59" s="594"/>
    </row>
    <row r="60" spans="2:91" ht="11.25" customHeight="1">
      <c r="C60" s="3"/>
      <c r="D60" s="594"/>
      <c r="E60" s="212"/>
      <c r="F60" s="837"/>
      <c r="G60" s="3"/>
      <c r="H60" s="3"/>
      <c r="I60" s="3"/>
      <c r="J60" s="3"/>
      <c r="K60" s="212"/>
      <c r="L60" s="598"/>
      <c r="M60" s="598"/>
      <c r="N60" s="598"/>
      <c r="O60" s="598"/>
      <c r="P60" s="598"/>
      <c r="Q60" s="598"/>
      <c r="AF60" s="594"/>
      <c r="AG60" s="3"/>
      <c r="AH60" s="594"/>
      <c r="AI60" s="212"/>
      <c r="AJ60" s="837"/>
      <c r="AK60" s="3"/>
      <c r="AL60" s="3"/>
      <c r="AM60" s="3"/>
      <c r="AN60" s="3"/>
      <c r="AO60" s="212"/>
      <c r="AP60" s="598"/>
      <c r="AQ60" s="598"/>
      <c r="AR60" s="598"/>
      <c r="AS60" s="598"/>
      <c r="AT60" s="598"/>
      <c r="AU60" s="598"/>
      <c r="BJ60" s="599"/>
      <c r="BK60" s="3"/>
      <c r="BL60" s="594"/>
      <c r="BM60" s="212"/>
      <c r="BN60" s="837"/>
      <c r="BO60" s="3"/>
      <c r="BP60" s="3"/>
      <c r="BQ60" s="3"/>
      <c r="BR60" s="3"/>
      <c r="BS60" s="212"/>
      <c r="BT60" s="598"/>
      <c r="BU60" s="598"/>
      <c r="BV60" s="598"/>
      <c r="BW60" s="598"/>
      <c r="BX60" s="598"/>
      <c r="BY60" s="598"/>
    </row>
    <row r="61" spans="2:91" ht="10.5" customHeight="1">
      <c r="C61" s="596"/>
      <c r="D61" s="594"/>
      <c r="E61" s="212"/>
      <c r="F61" s="837"/>
      <c r="G61" s="594"/>
      <c r="H61" s="836"/>
      <c r="I61" s="3"/>
      <c r="J61" s="3"/>
      <c r="K61" s="594"/>
      <c r="L61" s="598"/>
      <c r="M61" s="598"/>
      <c r="N61" s="598"/>
      <c r="O61" s="598"/>
      <c r="P61" s="598"/>
      <c r="Q61" s="598"/>
      <c r="AG61" s="596"/>
      <c r="AH61" s="594"/>
      <c r="AI61" s="212"/>
      <c r="AJ61" s="837"/>
      <c r="AK61" s="594"/>
      <c r="AL61" s="836"/>
      <c r="AM61" s="3"/>
      <c r="AN61" s="3"/>
      <c r="AO61" s="594"/>
      <c r="AP61" s="598"/>
      <c r="AQ61" s="598"/>
      <c r="AR61" s="598"/>
      <c r="AS61" s="598"/>
      <c r="AT61" s="598"/>
      <c r="AU61" s="598"/>
      <c r="BJ61" s="594"/>
      <c r="BK61" s="596"/>
      <c r="BL61" s="594"/>
      <c r="BM61" s="212"/>
      <c r="BN61" s="837"/>
      <c r="BO61" s="594"/>
      <c r="BP61" s="836"/>
      <c r="BQ61" s="3"/>
      <c r="BR61" s="3"/>
      <c r="BS61" s="594"/>
      <c r="BT61" s="598"/>
      <c r="BU61" s="598"/>
      <c r="BV61" s="598"/>
      <c r="BW61" s="598"/>
      <c r="BX61" s="598"/>
      <c r="BY61" s="598"/>
    </row>
    <row r="62" spans="2:91" ht="11.25" customHeight="1">
      <c r="C62" s="600"/>
      <c r="D62" s="598"/>
      <c r="E62" s="598"/>
      <c r="F62" s="598"/>
      <c r="G62" s="598"/>
      <c r="H62" s="598"/>
      <c r="I62" s="598"/>
      <c r="J62" s="598"/>
      <c r="K62" s="598"/>
      <c r="L62" s="598"/>
      <c r="M62" s="598"/>
      <c r="N62" s="598"/>
      <c r="O62" s="598"/>
      <c r="P62" s="598"/>
      <c r="Q62" s="598"/>
      <c r="AG62" s="600"/>
      <c r="AH62" s="598"/>
      <c r="AI62" s="598"/>
      <c r="AJ62" s="598"/>
      <c r="AK62" s="598"/>
      <c r="AL62" s="598"/>
      <c r="AM62" s="598"/>
      <c r="AN62" s="598"/>
      <c r="AO62" s="598"/>
      <c r="AP62" s="598"/>
      <c r="AQ62" s="598"/>
      <c r="AR62" s="598"/>
      <c r="AS62" s="598"/>
      <c r="AT62" s="598"/>
      <c r="AU62" s="598"/>
      <c r="BJ62" s="594"/>
      <c r="BK62" s="600"/>
      <c r="BL62" s="598"/>
      <c r="BM62" s="598"/>
      <c r="BN62" s="598"/>
      <c r="BO62" s="598"/>
      <c r="BP62" s="598"/>
      <c r="BQ62" s="598"/>
      <c r="BR62" s="598"/>
      <c r="BS62" s="598"/>
      <c r="BT62" s="598"/>
      <c r="BU62" s="598"/>
      <c r="BV62" s="598"/>
      <c r="BW62" s="598"/>
      <c r="BX62" s="598"/>
      <c r="BY62" s="598"/>
    </row>
    <row r="63" spans="2:91" ht="11.25" customHeight="1">
      <c r="C63" s="838"/>
      <c r="D63" s="601"/>
      <c r="E63" s="601"/>
      <c r="F63" s="602"/>
      <c r="G63" s="598"/>
      <c r="H63" s="598"/>
      <c r="I63" s="598"/>
      <c r="J63" s="598"/>
      <c r="K63" s="598"/>
      <c r="L63" s="598"/>
      <c r="M63" s="598"/>
      <c r="N63" s="598"/>
      <c r="O63" s="598"/>
      <c r="P63" s="598"/>
      <c r="Q63" s="598"/>
      <c r="AG63" s="838"/>
      <c r="AH63" s="601"/>
      <c r="AI63" s="601"/>
      <c r="AJ63" s="602"/>
      <c r="AK63" s="598"/>
      <c r="AL63" s="598"/>
      <c r="AM63" s="598"/>
      <c r="AN63" s="598"/>
      <c r="AO63" s="598"/>
      <c r="AP63" s="598"/>
      <c r="AQ63" s="598"/>
      <c r="AR63" s="598"/>
      <c r="AS63" s="598"/>
      <c r="AT63" s="598"/>
      <c r="AU63" s="598"/>
      <c r="BJ63" s="594"/>
      <c r="BK63" s="838"/>
      <c r="BL63" s="601"/>
      <c r="BM63" s="601"/>
      <c r="BN63" s="602"/>
      <c r="BO63" s="598"/>
      <c r="BP63" s="598"/>
      <c r="BQ63" s="598"/>
      <c r="BR63" s="598"/>
      <c r="BS63" s="598"/>
      <c r="BT63" s="598"/>
      <c r="BU63" s="598"/>
      <c r="BV63" s="598"/>
      <c r="BW63" s="598"/>
      <c r="BX63" s="598"/>
      <c r="BY63" s="598"/>
    </row>
    <row r="64" spans="2:91" ht="14.25" customHeight="1">
      <c r="AE64" s="1175"/>
    </row>
  </sheetData>
  <sheetProtection sheet="1" formatCells="0" formatColumns="0" formatRows="0"/>
  <protectedRanges>
    <protectedRange sqref="AD3:AF4 CL3:CM4 BH3:BJ4" name="範囲1"/>
  </protectedRanges>
  <mergeCells count="545">
    <mergeCell ref="C3:G3"/>
    <mergeCell ref="AD3:AE3"/>
    <mergeCell ref="AG3:AK3"/>
    <mergeCell ref="BH3:BI3"/>
    <mergeCell ref="BK3:BO3"/>
    <mergeCell ref="CL3:CM3"/>
    <mergeCell ref="BW4:BX4"/>
    <mergeCell ref="CB4:CD4"/>
    <mergeCell ref="C5:P5"/>
    <mergeCell ref="AG5:AT5"/>
    <mergeCell ref="BK5:BX5"/>
    <mergeCell ref="BL4:BN4"/>
    <mergeCell ref="S6:T8"/>
    <mergeCell ref="U6:Y7"/>
    <mergeCell ref="Z6:AA8"/>
    <mergeCell ref="AB6:AE8"/>
    <mergeCell ref="AW6:AX8"/>
    <mergeCell ref="D4:F4"/>
    <mergeCell ref="O4:P4"/>
    <mergeCell ref="AH4:AJ4"/>
    <mergeCell ref="AS4:AT4"/>
    <mergeCell ref="AX4:AZ4"/>
    <mergeCell ref="CJ6:CM8"/>
    <mergeCell ref="C8:E9"/>
    <mergeCell ref="F8:I9"/>
    <mergeCell ref="U8:Y8"/>
    <mergeCell ref="AG8:AI9"/>
    <mergeCell ref="AJ8:AM9"/>
    <mergeCell ref="AZ8:BB8"/>
    <mergeCell ref="BK8:BM9"/>
    <mergeCell ref="BN8:BQ9"/>
    <mergeCell ref="S9:T11"/>
    <mergeCell ref="AY6:BC7"/>
    <mergeCell ref="BD6:BE8"/>
    <mergeCell ref="BF6:BI8"/>
    <mergeCell ref="CA6:CB8"/>
    <mergeCell ref="CC6:CG7"/>
    <mergeCell ref="CH6:CI8"/>
    <mergeCell ref="V9:W9"/>
    <mergeCell ref="AW9:AX11"/>
    <mergeCell ref="AZ9:BA9"/>
    <mergeCell ref="CA9:CB11"/>
    <mergeCell ref="CD9:CE9"/>
    <mergeCell ref="F10:I10"/>
    <mergeCell ref="V10:AE10"/>
    <mergeCell ref="AJ10:AM10"/>
    <mergeCell ref="AZ10:BI10"/>
    <mergeCell ref="BN10:BQ10"/>
    <mergeCell ref="CD10:CM10"/>
    <mergeCell ref="K11:L12"/>
    <mergeCell ref="M11:Q12"/>
    <mergeCell ref="Y11:Z11"/>
    <mergeCell ref="AA11:AC11"/>
    <mergeCell ref="AO11:AP12"/>
    <mergeCell ref="AQ11:AU12"/>
    <mergeCell ref="BC11:BD11"/>
    <mergeCell ref="BE11:BG11"/>
    <mergeCell ref="BS11:BT12"/>
    <mergeCell ref="BU11:BY12"/>
    <mergeCell ref="CG11:CH11"/>
    <mergeCell ref="CI11:CK11"/>
    <mergeCell ref="S12:T12"/>
    <mergeCell ref="V12:AE13"/>
    <mergeCell ref="AW12:AX12"/>
    <mergeCell ref="AZ12:BI13"/>
    <mergeCell ref="CA12:CB12"/>
    <mergeCell ref="CD12:CM13"/>
    <mergeCell ref="S13:T13"/>
    <mergeCell ref="AW13:AX13"/>
    <mergeCell ref="CA13:CB13"/>
    <mergeCell ref="C14:E17"/>
    <mergeCell ref="F14:I16"/>
    <mergeCell ref="S14:T14"/>
    <mergeCell ref="AG14:AI17"/>
    <mergeCell ref="AJ14:AM16"/>
    <mergeCell ref="AW14:AX14"/>
    <mergeCell ref="BK14:BM17"/>
    <mergeCell ref="BN14:BQ16"/>
    <mergeCell ref="CE16:CG16"/>
    <mergeCell ref="BF15:BI16"/>
    <mergeCell ref="BU15:BX16"/>
    <mergeCell ref="CA15:CB16"/>
    <mergeCell ref="CE15:CG15"/>
    <mergeCell ref="F17:I17"/>
    <mergeCell ref="M17:P17"/>
    <mergeCell ref="AJ17:AM17"/>
    <mergeCell ref="AQ17:AT17"/>
    <mergeCell ref="BN17:BQ17"/>
    <mergeCell ref="BU17:BX17"/>
    <mergeCell ref="K16:L17"/>
    <mergeCell ref="CH15:CI16"/>
    <mergeCell ref="CJ15:CM16"/>
    <mergeCell ref="CA14:CB14"/>
    <mergeCell ref="M15:P16"/>
    <mergeCell ref="S15:T16"/>
    <mergeCell ref="W15:Y15"/>
    <mergeCell ref="Z15:AA16"/>
    <mergeCell ref="AB15:AE16"/>
    <mergeCell ref="AQ15:AT16"/>
    <mergeCell ref="AW15:AX16"/>
    <mergeCell ref="BA15:BC15"/>
    <mergeCell ref="BD15:BE16"/>
    <mergeCell ref="W16:Y16"/>
    <mergeCell ref="AO16:AP17"/>
    <mergeCell ref="BA16:BC16"/>
    <mergeCell ref="BS16:BT17"/>
    <mergeCell ref="CC18:CE18"/>
    <mergeCell ref="CF18:CJ18"/>
    <mergeCell ref="CL18:CM18"/>
    <mergeCell ref="CI19:CI20"/>
    <mergeCell ref="CJ19:CJ20"/>
    <mergeCell ref="CL19:CM20"/>
    <mergeCell ref="CH21:CH22"/>
    <mergeCell ref="AO18:AP19"/>
    <mergeCell ref="AQ18:AT19"/>
    <mergeCell ref="AW18:AX22"/>
    <mergeCell ref="AY18:BA18"/>
    <mergeCell ref="BB18:BF18"/>
    <mergeCell ref="BH18:BI18"/>
    <mergeCell ref="BE19:BE20"/>
    <mergeCell ref="BF19:BF20"/>
    <mergeCell ref="BH19:BI20"/>
    <mergeCell ref="BA21:BA22"/>
    <mergeCell ref="CC19:CD20"/>
    <mergeCell ref="CE19:CE20"/>
    <mergeCell ref="CF19:CF20"/>
    <mergeCell ref="CG19:CG20"/>
    <mergeCell ref="CH19:CH20"/>
    <mergeCell ref="BC19:BC20"/>
    <mergeCell ref="BD19:BD20"/>
    <mergeCell ref="F19:J19"/>
    <mergeCell ref="U19:V20"/>
    <mergeCell ref="W19:W20"/>
    <mergeCell ref="X19:X20"/>
    <mergeCell ref="Y19:Y20"/>
    <mergeCell ref="Z19:Z20"/>
    <mergeCell ref="BS18:BT19"/>
    <mergeCell ref="BU18:BX19"/>
    <mergeCell ref="CA18:CB22"/>
    <mergeCell ref="K18:L19"/>
    <mergeCell ref="M18:P19"/>
    <mergeCell ref="S18:T22"/>
    <mergeCell ref="U18:W18"/>
    <mergeCell ref="X18:AB18"/>
    <mergeCell ref="AD18:AE18"/>
    <mergeCell ref="AA19:AA20"/>
    <mergeCell ref="AB19:AB20"/>
    <mergeCell ref="AD19:AE20"/>
    <mergeCell ref="Z21:Z22"/>
    <mergeCell ref="BN19:BR19"/>
    <mergeCell ref="AJ19:AN19"/>
    <mergeCell ref="AY19:AZ20"/>
    <mergeCell ref="BA19:BA20"/>
    <mergeCell ref="BB19:BB20"/>
    <mergeCell ref="CL21:CM22"/>
    <mergeCell ref="C22:E22"/>
    <mergeCell ref="AG22:AI22"/>
    <mergeCell ref="BK22:BM22"/>
    <mergeCell ref="BK21:BM21"/>
    <mergeCell ref="BO21:BY22"/>
    <mergeCell ref="CC21:CD22"/>
    <mergeCell ref="CE21:CE22"/>
    <mergeCell ref="CF21:CF22"/>
    <mergeCell ref="CG21:CG22"/>
    <mergeCell ref="BB21:BB22"/>
    <mergeCell ref="BC21:BC22"/>
    <mergeCell ref="BD21:BD22"/>
    <mergeCell ref="BE21:BE22"/>
    <mergeCell ref="BF21:BF22"/>
    <mergeCell ref="BH21:BI22"/>
    <mergeCell ref="AA21:AA22"/>
    <mergeCell ref="AB21:AB22"/>
    <mergeCell ref="AD21:AE22"/>
    <mergeCell ref="AG21:AI21"/>
    <mergeCell ref="AK21:AU22"/>
    <mergeCell ref="AY21:AZ22"/>
    <mergeCell ref="C21:E21"/>
    <mergeCell ref="G21:Q22"/>
    <mergeCell ref="I27:N27"/>
    <mergeCell ref="P27:Q27"/>
    <mergeCell ref="U27:V29"/>
    <mergeCell ref="W27:X27"/>
    <mergeCell ref="Y27:AA27"/>
    <mergeCell ref="CE24:CG24"/>
    <mergeCell ref="CH24:CK24"/>
    <mergeCell ref="BH25:BI26"/>
    <mergeCell ref="BA27:BB27"/>
    <mergeCell ref="W24:Y24"/>
    <mergeCell ref="Z24:AC24"/>
    <mergeCell ref="AD24:AE24"/>
    <mergeCell ref="AG24:AI25"/>
    <mergeCell ref="AK24:AM24"/>
    <mergeCell ref="AP24:AR25"/>
    <mergeCell ref="AR28:AR29"/>
    <mergeCell ref="CH25:CK26"/>
    <mergeCell ref="W28:X29"/>
    <mergeCell ref="CE25:CG26"/>
    <mergeCell ref="AT27:AU27"/>
    <mergeCell ref="AY27:AZ29"/>
    <mergeCell ref="CE28:CF29"/>
    <mergeCell ref="CG28:CI28"/>
    <mergeCell ref="CJ28:CL29"/>
    <mergeCell ref="C23:E23"/>
    <mergeCell ref="G23:P23"/>
    <mergeCell ref="AG23:AI23"/>
    <mergeCell ref="AK23:AT23"/>
    <mergeCell ref="BK23:BM23"/>
    <mergeCell ref="BO23:BX23"/>
    <mergeCell ref="CI21:CI22"/>
    <mergeCell ref="CJ21:CJ22"/>
    <mergeCell ref="U21:V22"/>
    <mergeCell ref="W21:W22"/>
    <mergeCell ref="X21:X22"/>
    <mergeCell ref="Y21:Y22"/>
    <mergeCell ref="CL24:CM24"/>
    <mergeCell ref="G25:I25"/>
    <mergeCell ref="L25:N25"/>
    <mergeCell ref="W25:Y26"/>
    <mergeCell ref="Z25:AC26"/>
    <mergeCell ref="AD25:AE26"/>
    <mergeCell ref="AK25:AM25"/>
    <mergeCell ref="BA25:BC26"/>
    <mergeCell ref="BK24:BM25"/>
    <mergeCell ref="BO24:BQ24"/>
    <mergeCell ref="BT24:BV25"/>
    <mergeCell ref="BW24:BY25"/>
    <mergeCell ref="CA24:CB29"/>
    <mergeCell ref="CC24:CD26"/>
    <mergeCell ref="BO25:BQ25"/>
    <mergeCell ref="BV28:BV29"/>
    <mergeCell ref="BX28:BY29"/>
    <mergeCell ref="AS24:AU25"/>
    <mergeCell ref="AW24:AX29"/>
    <mergeCell ref="AY24:AZ26"/>
    <mergeCell ref="BA24:BC24"/>
    <mergeCell ref="BD24:BG24"/>
    <mergeCell ref="BH24:BI24"/>
    <mergeCell ref="BD25:BG26"/>
    <mergeCell ref="C24:E25"/>
    <mergeCell ref="G24:I24"/>
    <mergeCell ref="L24:N24"/>
    <mergeCell ref="O24:Q25"/>
    <mergeCell ref="S24:T29"/>
    <mergeCell ref="U24:V26"/>
    <mergeCell ref="AO28:AO29"/>
    <mergeCell ref="AP28:AP29"/>
    <mergeCell ref="AG27:AI31"/>
    <mergeCell ref="AJ27:AL27"/>
    <mergeCell ref="AM27:AR27"/>
    <mergeCell ref="F30:G31"/>
    <mergeCell ref="H30:H31"/>
    <mergeCell ref="P28:Q29"/>
    <mergeCell ref="C27:E31"/>
    <mergeCell ref="F27:H27"/>
    <mergeCell ref="Y28:AA28"/>
    <mergeCell ref="AB28:AD29"/>
    <mergeCell ref="AJ28:AK29"/>
    <mergeCell ref="AL28:AL29"/>
    <mergeCell ref="AM28:AN29"/>
    <mergeCell ref="S31:T32"/>
    <mergeCell ref="U31:X32"/>
    <mergeCell ref="Y29:AA29"/>
    <mergeCell ref="CA31:CB32"/>
    <mergeCell ref="CL25:CM26"/>
    <mergeCell ref="CE27:CF27"/>
    <mergeCell ref="CG27:CI27"/>
    <mergeCell ref="CJ27:CL27"/>
    <mergeCell ref="F28:G29"/>
    <mergeCell ref="H28:H29"/>
    <mergeCell ref="I28:J29"/>
    <mergeCell ref="K28:K29"/>
    <mergeCell ref="L28:L29"/>
    <mergeCell ref="M28:M29"/>
    <mergeCell ref="N28:N29"/>
    <mergeCell ref="BF27:BH27"/>
    <mergeCell ref="BK27:BM31"/>
    <mergeCell ref="BN27:BP27"/>
    <mergeCell ref="BQ27:BV27"/>
    <mergeCell ref="BX27:BY27"/>
    <mergeCell ref="CC27:CD29"/>
    <mergeCell ref="BQ28:BR29"/>
    <mergeCell ref="BS28:BS29"/>
    <mergeCell ref="BT28:BT29"/>
    <mergeCell ref="BU28:BU29"/>
    <mergeCell ref="AB27:AD27"/>
    <mergeCell ref="BC27:BE27"/>
    <mergeCell ref="BC29:BE29"/>
    <mergeCell ref="CG29:CI29"/>
    <mergeCell ref="AT28:AU29"/>
    <mergeCell ref="BA28:BB29"/>
    <mergeCell ref="BC28:BE28"/>
    <mergeCell ref="BF28:BH29"/>
    <mergeCell ref="BN28:BO29"/>
    <mergeCell ref="BP28:BP29"/>
    <mergeCell ref="AQ28:AQ29"/>
    <mergeCell ref="I30:J31"/>
    <mergeCell ref="K30:K31"/>
    <mergeCell ref="L30:L31"/>
    <mergeCell ref="M30:M31"/>
    <mergeCell ref="CK31:CM32"/>
    <mergeCell ref="C33:E38"/>
    <mergeCell ref="F33:G35"/>
    <mergeCell ref="H33:J33"/>
    <mergeCell ref="K33:N33"/>
    <mergeCell ref="O33:Q33"/>
    <mergeCell ref="U33:X34"/>
    <mergeCell ref="BQ30:BR31"/>
    <mergeCell ref="BS30:BS31"/>
    <mergeCell ref="BT30:BT31"/>
    <mergeCell ref="BU30:BU31"/>
    <mergeCell ref="BV30:BV31"/>
    <mergeCell ref="BX30:BY31"/>
    <mergeCell ref="AP30:AP31"/>
    <mergeCell ref="AQ30:AQ31"/>
    <mergeCell ref="AR30:AR31"/>
    <mergeCell ref="AT30:AU31"/>
    <mergeCell ref="BN30:BO31"/>
    <mergeCell ref="BP30:BP31"/>
    <mergeCell ref="AW31:AX32"/>
    <mergeCell ref="N30:N31"/>
    <mergeCell ref="P30:Q31"/>
    <mergeCell ref="AJ30:AK31"/>
    <mergeCell ref="AT37:AU37"/>
    <mergeCell ref="AW37:AW38"/>
    <mergeCell ref="AX37:AX38"/>
    <mergeCell ref="AY37:BB38"/>
    <mergeCell ref="AT36:AU36"/>
    <mergeCell ref="BN36:BO38"/>
    <mergeCell ref="P37:Q37"/>
    <mergeCell ref="BD31:BF32"/>
    <mergeCell ref="BG31:BI32"/>
    <mergeCell ref="AL30:AL31"/>
    <mergeCell ref="AM30:AN31"/>
    <mergeCell ref="AO30:AO31"/>
    <mergeCell ref="Z31:AB32"/>
    <mergeCell ref="AC31:AE32"/>
    <mergeCell ref="AY31:BB32"/>
    <mergeCell ref="CC31:CF32"/>
    <mergeCell ref="CH31:CJ32"/>
    <mergeCell ref="BN33:BO35"/>
    <mergeCell ref="AW35:AX36"/>
    <mergeCell ref="BA35:BB36"/>
    <mergeCell ref="BD35:BF36"/>
    <mergeCell ref="BG35:BI36"/>
    <mergeCell ref="AQ36:AS36"/>
    <mergeCell ref="AO34:AR35"/>
    <mergeCell ref="AS34:AU35"/>
    <mergeCell ref="AO33:AR33"/>
    <mergeCell ref="AN36:AP36"/>
    <mergeCell ref="BP33:BR33"/>
    <mergeCell ref="BS33:BV33"/>
    <mergeCell ref="BW33:BY33"/>
    <mergeCell ref="CC33:CF34"/>
    <mergeCell ref="CH33:CJ34"/>
    <mergeCell ref="AS33:AU33"/>
    <mergeCell ref="AY33:BB34"/>
    <mergeCell ref="BD33:BF34"/>
    <mergeCell ref="BG33:BI34"/>
    <mergeCell ref="BK33:BM38"/>
    <mergeCell ref="CC37:CF38"/>
    <mergeCell ref="CH37:CJ38"/>
    <mergeCell ref="CK33:CM34"/>
    <mergeCell ref="BP34:BR35"/>
    <mergeCell ref="BS34:BV35"/>
    <mergeCell ref="BW34:BY35"/>
    <mergeCell ref="CA35:CB36"/>
    <mergeCell ref="CK35:CM36"/>
    <mergeCell ref="BR36:BT36"/>
    <mergeCell ref="BU36:BW36"/>
    <mergeCell ref="BX36:BY36"/>
    <mergeCell ref="CE35:CF36"/>
    <mergeCell ref="CH35:CJ36"/>
    <mergeCell ref="BP36:BQ36"/>
    <mergeCell ref="F36:G38"/>
    <mergeCell ref="H36:I36"/>
    <mergeCell ref="J36:L36"/>
    <mergeCell ref="M36:O36"/>
    <mergeCell ref="P36:Q36"/>
    <mergeCell ref="AJ36:AK38"/>
    <mergeCell ref="AL36:AM36"/>
    <mergeCell ref="H34:J35"/>
    <mergeCell ref="K34:N35"/>
    <mergeCell ref="O34:Q35"/>
    <mergeCell ref="AL34:AN35"/>
    <mergeCell ref="S35:T36"/>
    <mergeCell ref="W35:X36"/>
    <mergeCell ref="Z35:AB36"/>
    <mergeCell ref="AC35:AE36"/>
    <mergeCell ref="Z33:AB34"/>
    <mergeCell ref="AC33:AE34"/>
    <mergeCell ref="AG33:AI38"/>
    <mergeCell ref="AJ33:AK35"/>
    <mergeCell ref="AL33:AN33"/>
    <mergeCell ref="H37:I38"/>
    <mergeCell ref="J37:L37"/>
    <mergeCell ref="M37:O38"/>
    <mergeCell ref="CK37:CM38"/>
    <mergeCell ref="J38:L38"/>
    <mergeCell ref="P38:Q38"/>
    <mergeCell ref="AN38:AP38"/>
    <mergeCell ref="AT38:AU38"/>
    <mergeCell ref="BR38:BT38"/>
    <mergeCell ref="BD37:BF38"/>
    <mergeCell ref="BG37:BI38"/>
    <mergeCell ref="BP37:BQ38"/>
    <mergeCell ref="BR37:BT37"/>
    <mergeCell ref="BU37:BW38"/>
    <mergeCell ref="BX37:BY37"/>
    <mergeCell ref="BX38:BY38"/>
    <mergeCell ref="U37:X38"/>
    <mergeCell ref="Z37:AB38"/>
    <mergeCell ref="AC37:AE38"/>
    <mergeCell ref="AL37:AM38"/>
    <mergeCell ref="AN37:AP37"/>
    <mergeCell ref="AQ37:AS38"/>
    <mergeCell ref="S37:S38"/>
    <mergeCell ref="T37:T38"/>
    <mergeCell ref="CA37:CA38"/>
    <mergeCell ref="CB37:CB38"/>
    <mergeCell ref="CC39:CF40"/>
    <mergeCell ref="CI39:CJ40"/>
    <mergeCell ref="CK39:CM40"/>
    <mergeCell ref="BK40:BM41"/>
    <mergeCell ref="BN40:BQ41"/>
    <mergeCell ref="BS40:BU41"/>
    <mergeCell ref="BV40:BY41"/>
    <mergeCell ref="S39:T40"/>
    <mergeCell ref="U39:X40"/>
    <mergeCell ref="AA39:AB40"/>
    <mergeCell ref="AC39:AE40"/>
    <mergeCell ref="AW39:AX40"/>
    <mergeCell ref="AY39:BB40"/>
    <mergeCell ref="AO40:AQ41"/>
    <mergeCell ref="AR40:AU41"/>
    <mergeCell ref="BN42:BQ43"/>
    <mergeCell ref="BS42:BU43"/>
    <mergeCell ref="BV42:BY43"/>
    <mergeCell ref="BE41:BF42"/>
    <mergeCell ref="BG41:BI42"/>
    <mergeCell ref="CI41:CJ42"/>
    <mergeCell ref="CK41:CM42"/>
    <mergeCell ref="D42:E42"/>
    <mergeCell ref="F42:I43"/>
    <mergeCell ref="K42:M43"/>
    <mergeCell ref="N42:Q43"/>
    <mergeCell ref="AH42:AI42"/>
    <mergeCell ref="AJ42:AM43"/>
    <mergeCell ref="C40:E41"/>
    <mergeCell ref="F40:I41"/>
    <mergeCell ref="K40:M41"/>
    <mergeCell ref="N40:Q41"/>
    <mergeCell ref="AG40:AI41"/>
    <mergeCell ref="AJ40:AM41"/>
    <mergeCell ref="AA41:AB42"/>
    <mergeCell ref="AC41:AE42"/>
    <mergeCell ref="BE39:BF40"/>
    <mergeCell ref="BG39:BI40"/>
    <mergeCell ref="CA39:CB40"/>
    <mergeCell ref="BL43:BM43"/>
    <mergeCell ref="C44:E45"/>
    <mergeCell ref="F44:I45"/>
    <mergeCell ref="K44:M45"/>
    <mergeCell ref="N44:Q45"/>
    <mergeCell ref="S44:U46"/>
    <mergeCell ref="V44:V46"/>
    <mergeCell ref="W44:X46"/>
    <mergeCell ref="AO42:AQ43"/>
    <mergeCell ref="AR42:AU43"/>
    <mergeCell ref="BL42:BM42"/>
    <mergeCell ref="BE44:BH46"/>
    <mergeCell ref="Y44:Z46"/>
    <mergeCell ref="AA44:AD46"/>
    <mergeCell ref="AE44:AE46"/>
    <mergeCell ref="AG44:AI45"/>
    <mergeCell ref="AJ44:AM45"/>
    <mergeCell ref="AO44:AQ45"/>
    <mergeCell ref="AO46:AQ47"/>
    <mergeCell ref="D43:E43"/>
    <mergeCell ref="AH43:AI43"/>
    <mergeCell ref="D47:E47"/>
    <mergeCell ref="AH47:AI47"/>
    <mergeCell ref="BL47:BM47"/>
    <mergeCell ref="CD44:CD46"/>
    <mergeCell ref="CE44:CF46"/>
    <mergeCell ref="CG44:CH46"/>
    <mergeCell ref="CI44:CL46"/>
    <mergeCell ref="CM44:CM46"/>
    <mergeCell ref="D46:E46"/>
    <mergeCell ref="F46:I47"/>
    <mergeCell ref="K46:M47"/>
    <mergeCell ref="AH46:AI46"/>
    <mergeCell ref="AJ46:AM47"/>
    <mergeCell ref="BI44:BI46"/>
    <mergeCell ref="BK44:BM45"/>
    <mergeCell ref="BN44:BQ45"/>
    <mergeCell ref="BS44:BU45"/>
    <mergeCell ref="BV44:BY45"/>
    <mergeCell ref="CA44:CC46"/>
    <mergeCell ref="BL46:BM46"/>
    <mergeCell ref="BN46:BQ47"/>
    <mergeCell ref="BS46:BU47"/>
    <mergeCell ref="AR44:AU45"/>
    <mergeCell ref="AW44:AY46"/>
    <mergeCell ref="AZ44:AZ46"/>
    <mergeCell ref="BA44:BB46"/>
    <mergeCell ref="BC44:BD46"/>
    <mergeCell ref="C48:E49"/>
    <mergeCell ref="H48:I49"/>
    <mergeCell ref="L48:M49"/>
    <mergeCell ref="AG48:AI49"/>
    <mergeCell ref="AL48:AM49"/>
    <mergeCell ref="AP48:AQ49"/>
    <mergeCell ref="BK48:BM49"/>
    <mergeCell ref="BP48:BQ49"/>
    <mergeCell ref="BT48:BU49"/>
    <mergeCell ref="D50:E51"/>
    <mergeCell ref="F50:I51"/>
    <mergeCell ref="L50:M51"/>
    <mergeCell ref="AH50:AI51"/>
    <mergeCell ref="AJ50:AM51"/>
    <mergeCell ref="AP50:AQ51"/>
    <mergeCell ref="BL50:BM51"/>
    <mergeCell ref="BN50:BQ51"/>
    <mergeCell ref="BT50:BU51"/>
    <mergeCell ref="BS53:BT55"/>
    <mergeCell ref="BU53:BW55"/>
    <mergeCell ref="BX53:BY55"/>
    <mergeCell ref="C56:D56"/>
    <mergeCell ref="AG56:AH56"/>
    <mergeCell ref="BK56:BL56"/>
    <mergeCell ref="AO53:AP55"/>
    <mergeCell ref="AQ53:AS55"/>
    <mergeCell ref="AT53:AU55"/>
    <mergeCell ref="BK53:BN55"/>
    <mergeCell ref="BO53:BO55"/>
    <mergeCell ref="BP53:BR55"/>
    <mergeCell ref="C53:F55"/>
    <mergeCell ref="G53:G55"/>
    <mergeCell ref="H53:J55"/>
    <mergeCell ref="K53:L55"/>
    <mergeCell ref="M53:O55"/>
    <mergeCell ref="P53:Q55"/>
    <mergeCell ref="AG53:AJ55"/>
    <mergeCell ref="AK53:AK55"/>
    <mergeCell ref="AL53:AN55"/>
  </mergeCells>
  <phoneticPr fontId="38"/>
  <pageMargins left="0.70866141732283472" right="0.23622047244094491" top="0.55118110236220474" bottom="0.39370078740157483" header="0.31496062992125984" footer="0.19685039370078741"/>
  <pageSetup paperSize="8" orientation="landscape" blackAndWhite="1" r:id="rId1"/>
  <headerFooter>
    <oddFooter>&amp;R&amp;K00-0482022.10.12.改訂</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sheetPr>
  <dimension ref="A1:AI88"/>
  <sheetViews>
    <sheetView showZeros="0" view="pageBreakPreview" topLeftCell="A36" zoomScale="90" zoomScaleNormal="100" zoomScaleSheetLayoutView="90" workbookViewId="0">
      <selection activeCell="C33" sqref="E37"/>
    </sheetView>
  </sheetViews>
  <sheetFormatPr defaultColWidth="9" defaultRowHeight="14.25" customHeight="1" outlineLevelCol="1"/>
  <cols>
    <col min="1" max="1" width="10.125" style="890" customWidth="1"/>
    <col min="2" max="2" width="3.125" style="603" customWidth="1"/>
    <col min="3" max="3" width="15.375" style="603" customWidth="1"/>
    <col min="4" max="4" width="7.875" style="603" customWidth="1"/>
    <col min="5" max="5" width="4.75" style="606" customWidth="1"/>
    <col min="6" max="6" width="8.625" style="603" customWidth="1"/>
    <col min="7" max="7" width="5.5" style="603" customWidth="1"/>
    <col min="8" max="8" width="8.625" style="603" customWidth="1"/>
    <col min="9" max="9" width="5.5" style="603" customWidth="1"/>
    <col min="10" max="10" width="14.375" style="605" hidden="1" customWidth="1" outlineLevel="1"/>
    <col min="11" max="11" width="13.375" style="603" customWidth="1" collapsed="1"/>
    <col min="12" max="12" width="5.625" style="603" customWidth="1"/>
    <col min="13" max="13" width="2.5" style="603" customWidth="1"/>
    <col min="14" max="14" width="5.625" style="603" customWidth="1"/>
    <col min="15" max="15" width="3.625" style="603" customWidth="1"/>
    <col min="16" max="16" width="13.375" style="603" customWidth="1"/>
    <col min="17" max="17" width="11.625" style="603" customWidth="1"/>
    <col min="18" max="18" width="7.75" style="603" customWidth="1"/>
    <col min="19" max="19" width="7.25" style="603" customWidth="1"/>
    <col min="20" max="20" width="8.25" style="603" customWidth="1"/>
    <col min="21" max="21" width="13.375" style="606" customWidth="1"/>
    <col min="22" max="22" width="12.75" style="606" customWidth="1"/>
    <col min="23" max="23" width="16.25" style="606" customWidth="1"/>
    <col min="24" max="24" width="5.25" style="603" customWidth="1"/>
    <col min="25" max="25" width="2" style="603" customWidth="1"/>
    <col min="26" max="26" width="2.25" style="603" customWidth="1"/>
    <col min="27" max="27" width="2" style="603" customWidth="1"/>
    <col min="28" max="28" width="2.125" style="603" customWidth="1"/>
    <col min="29" max="29" width="2.625" style="603" customWidth="1"/>
    <col min="30" max="30" width="9" style="606" hidden="1" customWidth="1"/>
    <col min="31" max="31" width="18.125" style="603" hidden="1" customWidth="1"/>
    <col min="32" max="32" width="11.5" style="603" hidden="1" customWidth="1"/>
    <col min="33" max="33" width="3.625" style="603" customWidth="1"/>
    <col min="34" max="34" width="8.5" style="603" bestFit="1" customWidth="1"/>
    <col min="35" max="35" width="8.375" style="603" customWidth="1"/>
    <col min="36" max="36" width="23.625" style="603" customWidth="1"/>
    <col min="37" max="37" width="13.875" style="603" customWidth="1"/>
    <col min="38" max="38" width="16.875" style="603" customWidth="1"/>
    <col min="39" max="39" width="13.375" style="603" bestFit="1" customWidth="1"/>
    <col min="40" max="40" width="11.5" style="603" customWidth="1"/>
    <col min="41" max="41" width="7.75" style="603" customWidth="1"/>
    <col min="42" max="42" width="9.75" style="603" bestFit="1" customWidth="1"/>
    <col min="43" max="43" width="5.875" style="603" bestFit="1" customWidth="1"/>
    <col min="44" max="44" width="5.875" style="603" customWidth="1"/>
    <col min="45" max="45" width="6.375" style="603" bestFit="1" customWidth="1"/>
    <col min="46" max="46" width="11" style="603" customWidth="1"/>
    <col min="47" max="47" width="8.875" style="603" customWidth="1"/>
    <col min="48" max="48" width="10" style="603" customWidth="1"/>
    <col min="49" max="49" width="8.5" style="603" bestFit="1" customWidth="1"/>
    <col min="50" max="50" width="11.5" style="603" bestFit="1" customWidth="1"/>
    <col min="51" max="62" width="10.125" style="603" customWidth="1"/>
    <col min="63" max="63" width="18" style="603" bestFit="1" customWidth="1"/>
    <col min="64" max="64" width="10.125" style="603" customWidth="1"/>
    <col min="65" max="65" width="12.375" style="603" customWidth="1"/>
    <col min="66" max="68" width="10.125" style="603" customWidth="1"/>
    <col min="69" max="16384" width="9" style="603"/>
  </cols>
  <sheetData>
    <row r="1" spans="1:35" s="854" customFormat="1" ht="18.75" customHeight="1">
      <c r="A1" s="863"/>
      <c r="B1" s="839" t="s">
        <v>600</v>
      </c>
      <c r="C1" s="855"/>
      <c r="D1" s="855"/>
      <c r="E1" s="889"/>
      <c r="F1" s="855"/>
      <c r="G1" s="865" t="s">
        <v>601</v>
      </c>
      <c r="H1" s="864"/>
      <c r="I1" s="859"/>
      <c r="J1" s="859"/>
      <c r="K1" s="864"/>
      <c r="L1" s="866" t="s">
        <v>602</v>
      </c>
      <c r="M1" s="864"/>
      <c r="N1" s="864"/>
      <c r="O1" s="864"/>
      <c r="P1" s="864"/>
      <c r="Q1" s="864"/>
      <c r="R1" s="1166" t="s">
        <v>603</v>
      </c>
      <c r="S1" s="857"/>
      <c r="T1" s="857"/>
      <c r="U1" s="858"/>
      <c r="V1" s="858"/>
      <c r="W1" s="853"/>
      <c r="X1" s="857"/>
      <c r="Y1" s="857"/>
      <c r="Z1" s="857"/>
      <c r="AA1" s="857"/>
      <c r="AB1" s="857"/>
      <c r="AC1" s="864"/>
      <c r="AD1" s="856"/>
      <c r="AG1" s="864"/>
      <c r="AH1" s="864"/>
      <c r="AI1" s="864"/>
    </row>
    <row r="2" spans="1:35" ht="13.5" customHeight="1">
      <c r="A2" s="885"/>
      <c r="C2" s="1807" t="s">
        <v>604</v>
      </c>
      <c r="D2" s="1808"/>
      <c r="E2" s="604"/>
      <c r="V2" s="2347" t="s">
        <v>605</v>
      </c>
      <c r="W2" s="2347"/>
      <c r="X2" s="2350"/>
      <c r="Y2" s="2350"/>
      <c r="Z2" s="2350"/>
      <c r="AA2" s="2350"/>
      <c r="AB2" s="2351"/>
      <c r="AC2" s="288"/>
      <c r="AD2" s="606" t="s">
        <v>606</v>
      </c>
      <c r="AE2" s="603" t="s">
        <v>607</v>
      </c>
      <c r="AF2" s="603" t="s">
        <v>608</v>
      </c>
      <c r="AG2" s="915"/>
      <c r="AH2" s="915"/>
      <c r="AI2" s="915"/>
    </row>
    <row r="3" spans="1:35" ht="13.5" customHeight="1">
      <c r="A3" s="2309" t="s">
        <v>609</v>
      </c>
      <c r="B3" s="607"/>
      <c r="C3" s="212"/>
      <c r="D3" s="608"/>
      <c r="E3" s="609"/>
      <c r="F3" s="608"/>
      <c r="G3" s="610"/>
      <c r="H3" s="610"/>
      <c r="I3" s="610"/>
      <c r="J3" s="611"/>
      <c r="K3" s="612"/>
      <c r="L3" s="612"/>
      <c r="M3" s="612"/>
      <c r="N3" s="612"/>
      <c r="O3" s="612"/>
      <c r="P3" s="612"/>
      <c r="Q3" s="612"/>
      <c r="R3" s="607"/>
      <c r="S3" s="607"/>
      <c r="T3" s="607"/>
      <c r="U3" s="613"/>
      <c r="V3" s="2348"/>
      <c r="W3" s="2348"/>
      <c r="X3" s="2352"/>
      <c r="Y3" s="2352"/>
      <c r="Z3" s="2352"/>
      <c r="AA3" s="2352"/>
      <c r="AB3" s="2353"/>
      <c r="AC3" s="288"/>
      <c r="AD3" s="606" t="s">
        <v>610</v>
      </c>
      <c r="AE3" s="603" t="s">
        <v>611</v>
      </c>
      <c r="AF3" s="603" t="s">
        <v>612</v>
      </c>
      <c r="AG3" s="915"/>
      <c r="AH3" s="916"/>
      <c r="AI3" s="915"/>
    </row>
    <row r="4" spans="1:35" ht="13.5" customHeight="1">
      <c r="A4" s="2309"/>
      <c r="B4" s="614"/>
      <c r="C4" s="614"/>
      <c r="D4" s="615"/>
      <c r="E4" s="615"/>
      <c r="F4" s="615"/>
      <c r="G4" s="615"/>
      <c r="H4" s="615"/>
      <c r="I4" s="615"/>
      <c r="J4" s="616"/>
      <c r="K4" s="2324" t="s">
        <v>613</v>
      </c>
      <c r="L4" s="2324"/>
      <c r="M4" s="2324"/>
      <c r="N4" s="2324"/>
      <c r="O4" s="2324"/>
      <c r="P4" s="2324"/>
      <c r="Q4" s="2324"/>
      <c r="R4" s="617"/>
      <c r="S4" s="617"/>
      <c r="T4" s="617"/>
      <c r="U4" s="618"/>
      <c r="V4" s="2349"/>
      <c r="W4" s="2349"/>
      <c r="X4" s="2354"/>
      <c r="Y4" s="2354"/>
      <c r="Z4" s="2354"/>
      <c r="AA4" s="2354"/>
      <c r="AB4" s="2355"/>
      <c r="AC4" s="288"/>
      <c r="AD4" s="606" t="s">
        <v>614</v>
      </c>
      <c r="AE4" s="603" t="s">
        <v>338</v>
      </c>
      <c r="AF4" s="603" t="s">
        <v>615</v>
      </c>
      <c r="AG4" s="915"/>
      <c r="AH4" s="915"/>
      <c r="AI4" s="915"/>
    </row>
    <row r="5" spans="1:35" ht="13.5" customHeight="1">
      <c r="A5" s="2309"/>
      <c r="B5" s="614"/>
      <c r="C5" s="2194" t="s">
        <v>616</v>
      </c>
      <c r="D5" s="2346">
        <f>登録!D2</f>
        <v>0</v>
      </c>
      <c r="E5" s="2346"/>
      <c r="F5" s="2346"/>
      <c r="G5" s="2346"/>
      <c r="H5" s="2346"/>
      <c r="I5" s="2346"/>
      <c r="J5" s="616"/>
      <c r="K5" s="2324"/>
      <c r="L5" s="2324"/>
      <c r="M5" s="2324"/>
      <c r="N5" s="2324"/>
      <c r="O5" s="2324"/>
      <c r="P5" s="2324"/>
      <c r="Q5" s="2324"/>
      <c r="R5" s="617"/>
      <c r="S5" s="617"/>
      <c r="T5" s="617"/>
      <c r="U5" s="618"/>
      <c r="W5" s="607"/>
      <c r="X5" s="608"/>
      <c r="Y5" s="608"/>
      <c r="Z5" s="608"/>
      <c r="AA5" s="608"/>
      <c r="AB5" s="608"/>
      <c r="AC5" s="608"/>
      <c r="AD5" s="606" t="s">
        <v>617</v>
      </c>
      <c r="AE5" s="603" t="s">
        <v>618</v>
      </c>
      <c r="AF5" s="603" t="s">
        <v>619</v>
      </c>
      <c r="AG5" s="915"/>
      <c r="AH5" s="915"/>
      <c r="AI5" s="915"/>
    </row>
    <row r="6" spans="1:35" ht="13.5" customHeight="1">
      <c r="A6" s="2309"/>
      <c r="B6" s="619"/>
      <c r="C6" s="2194"/>
      <c r="D6" s="2346"/>
      <c r="E6" s="2346"/>
      <c r="F6" s="2346"/>
      <c r="G6" s="2346"/>
      <c r="H6" s="2346"/>
      <c r="I6" s="2346"/>
      <c r="J6" s="611"/>
      <c r="K6" s="2253" t="s">
        <v>620</v>
      </c>
      <c r="L6" s="2252" t="s">
        <v>621</v>
      </c>
      <c r="M6" s="2252"/>
      <c r="N6" s="2252"/>
      <c r="O6" s="2252"/>
      <c r="P6" s="2254" t="s">
        <v>622</v>
      </c>
      <c r="Q6" s="610"/>
      <c r="R6" s="610"/>
      <c r="S6" s="610"/>
      <c r="T6" s="610"/>
      <c r="V6" s="35" t="s">
        <v>623</v>
      </c>
      <c r="W6" s="2361" t="s">
        <v>624</v>
      </c>
      <c r="X6" s="2361"/>
      <c r="Y6" s="620"/>
      <c r="Z6" s="620"/>
      <c r="AA6" s="620"/>
      <c r="AB6" s="620"/>
      <c r="AC6" s="620"/>
      <c r="AD6" s="606" t="s">
        <v>625</v>
      </c>
      <c r="AE6" s="603" t="s">
        <v>626</v>
      </c>
      <c r="AG6" s="915"/>
      <c r="AH6" s="917"/>
      <c r="AI6" s="915"/>
    </row>
    <row r="7" spans="1:35" ht="13.5" customHeight="1">
      <c r="A7" s="885"/>
      <c r="B7" s="619"/>
      <c r="C7" s="1215" t="s">
        <v>627</v>
      </c>
      <c r="D7" s="2245">
        <f>登録!D46</f>
        <v>0</v>
      </c>
      <c r="E7" s="2245"/>
      <c r="F7" s="2245"/>
      <c r="G7" s="2245"/>
      <c r="H7" s="2245"/>
      <c r="I7" s="39"/>
      <c r="J7" s="611"/>
      <c r="K7" s="2253"/>
      <c r="L7" s="2252"/>
      <c r="M7" s="2252"/>
      <c r="N7" s="2252"/>
      <c r="O7" s="2252"/>
      <c r="P7" s="2254"/>
      <c r="Q7" s="39"/>
      <c r="R7" s="39"/>
      <c r="S7" s="39"/>
      <c r="T7" s="39"/>
      <c r="U7" s="621"/>
      <c r="V7" s="35"/>
      <c r="W7" s="2357"/>
      <c r="X7" s="2357"/>
      <c r="Y7" s="2357"/>
      <c r="Z7" s="610"/>
      <c r="AA7" s="610"/>
      <c r="AB7" s="610"/>
      <c r="AC7" s="610"/>
      <c r="AD7" s="606" t="s">
        <v>628</v>
      </c>
      <c r="AE7" s="603" t="s">
        <v>629</v>
      </c>
      <c r="AG7" s="915"/>
      <c r="AH7" s="916"/>
      <c r="AI7" s="915"/>
    </row>
    <row r="8" spans="1:35" ht="13.5" customHeight="1">
      <c r="A8" s="885"/>
      <c r="B8" s="622"/>
      <c r="C8" s="623"/>
      <c r="D8" s="2243">
        <f>登録!D16</f>
        <v>0</v>
      </c>
      <c r="E8" s="2243"/>
      <c r="F8" s="2243"/>
      <c r="G8" s="2243"/>
      <c r="H8" s="37"/>
      <c r="I8" s="39"/>
      <c r="J8" s="603"/>
      <c r="K8" s="624" t="s">
        <v>630</v>
      </c>
      <c r="L8" s="625"/>
      <c r="M8" s="625"/>
      <c r="N8" s="625"/>
      <c r="O8" s="625"/>
      <c r="P8" s="626"/>
      <c r="Q8" s="2325" t="s">
        <v>631</v>
      </c>
      <c r="R8" s="2295">
        <f>登録!I8</f>
        <v>0</v>
      </c>
      <c r="S8" s="2295"/>
      <c r="T8" s="2295"/>
      <c r="U8" s="2295"/>
      <c r="V8" s="2277" t="s">
        <v>612</v>
      </c>
      <c r="W8" s="2296" t="str">
        <f>IFERROR(VLOOKUP($A$16,名簿!$A$10:$AR$50,2,0),"")</f>
        <v/>
      </c>
      <c r="X8" s="2296"/>
      <c r="Y8" s="2296"/>
      <c r="Z8" s="2296"/>
      <c r="AA8" s="2296"/>
      <c r="AB8" s="2296"/>
      <c r="AC8" s="2296"/>
      <c r="AD8" s="606" t="s">
        <v>632</v>
      </c>
      <c r="AE8" s="603" t="s">
        <v>633</v>
      </c>
      <c r="AG8" s="918" t="s">
        <v>634</v>
      </c>
      <c r="AH8" s="919" t="s">
        <v>635</v>
      </c>
      <c r="AI8" s="915"/>
    </row>
    <row r="9" spans="1:35" ht="13.5" customHeight="1">
      <c r="A9" s="885"/>
      <c r="B9" s="622"/>
      <c r="C9" s="628" t="s">
        <v>636</v>
      </c>
      <c r="D9" s="2244"/>
      <c r="E9" s="2244"/>
      <c r="F9" s="2244"/>
      <c r="G9" s="2244"/>
      <c r="H9" s="37" t="s">
        <v>637</v>
      </c>
      <c r="I9" s="39"/>
      <c r="K9" s="624" t="s">
        <v>638</v>
      </c>
      <c r="L9" s="625"/>
      <c r="M9" s="625"/>
      <c r="N9" s="625"/>
      <c r="O9" s="625"/>
      <c r="P9" s="626"/>
      <c r="Q9" s="2325"/>
      <c r="R9" s="2295"/>
      <c r="S9" s="2295"/>
      <c r="T9" s="2295"/>
      <c r="U9" s="2295"/>
      <c r="V9" s="2277"/>
      <c r="W9" s="2296"/>
      <c r="X9" s="2296"/>
      <c r="Y9" s="2296"/>
      <c r="Z9" s="2296"/>
      <c r="AA9" s="2296"/>
      <c r="AB9" s="2296"/>
      <c r="AC9" s="2296"/>
      <c r="AD9" s="606" t="s">
        <v>639</v>
      </c>
      <c r="AE9" s="603" t="s">
        <v>640</v>
      </c>
      <c r="AG9" s="915"/>
      <c r="AH9" s="920" t="s">
        <v>641</v>
      </c>
      <c r="AI9" s="915"/>
    </row>
    <row r="10" spans="1:35" ht="13.5" customHeight="1">
      <c r="A10" s="885"/>
      <c r="B10" s="622"/>
      <c r="C10" s="629"/>
      <c r="D10" s="629"/>
      <c r="E10" s="629"/>
      <c r="F10" s="629"/>
      <c r="G10" s="629"/>
      <c r="H10" s="629"/>
      <c r="I10" s="629"/>
      <c r="K10" s="624" t="s">
        <v>642</v>
      </c>
      <c r="L10" s="625"/>
      <c r="M10" s="625"/>
      <c r="N10" s="625"/>
      <c r="O10" s="625"/>
      <c r="P10" s="35"/>
      <c r="Q10" s="35" t="s">
        <v>319</v>
      </c>
      <c r="R10" s="2326">
        <f>登録!I45</f>
        <v>0</v>
      </c>
      <c r="S10" s="2326"/>
      <c r="T10" s="2326"/>
      <c r="U10" s="36"/>
      <c r="V10" s="36" t="s">
        <v>319</v>
      </c>
      <c r="W10" s="2356" t="str">
        <f>IFERROR(VLOOKUP($A$16,名簿!$A$10:$AZ$50,45,0),"")</f>
        <v/>
      </c>
      <c r="X10" s="2356"/>
      <c r="Y10" s="2356"/>
      <c r="Z10" s="2356"/>
      <c r="AA10" s="2356"/>
      <c r="AB10" s="627"/>
      <c r="AC10" s="627"/>
      <c r="AD10" s="606" t="s">
        <v>643</v>
      </c>
      <c r="AE10" s="603" t="s">
        <v>644</v>
      </c>
      <c r="AG10" s="915"/>
      <c r="AH10" s="919" t="s">
        <v>645</v>
      </c>
      <c r="AI10" s="915"/>
    </row>
    <row r="11" spans="1:35" ht="10.5" customHeight="1">
      <c r="A11" s="885"/>
      <c r="B11" s="629"/>
      <c r="C11" s="629"/>
      <c r="D11" s="629"/>
      <c r="E11" s="621"/>
      <c r="F11" s="629"/>
      <c r="G11" s="629"/>
      <c r="H11" s="629"/>
      <c r="I11" s="629"/>
      <c r="K11" s="630"/>
      <c r="L11" s="631"/>
      <c r="M11" s="631"/>
      <c r="N11" s="631"/>
      <c r="O11" s="631"/>
      <c r="P11" s="631"/>
      <c r="Q11" s="610"/>
      <c r="R11" s="621"/>
      <c r="S11" s="621"/>
      <c r="T11" s="610"/>
      <c r="U11" s="613"/>
      <c r="V11" s="613"/>
      <c r="W11" s="627"/>
      <c r="X11" s="627"/>
      <c r="Y11" s="627"/>
      <c r="Z11" s="627"/>
      <c r="AA11" s="627"/>
      <c r="AB11" s="627"/>
      <c r="AC11" s="627"/>
      <c r="AD11" s="606" t="s">
        <v>646</v>
      </c>
      <c r="AE11" s="603" t="s">
        <v>647</v>
      </c>
      <c r="AG11" s="915"/>
      <c r="AH11" s="921"/>
      <c r="AI11" s="915"/>
    </row>
    <row r="12" spans="1:35" ht="12.75" customHeight="1">
      <c r="A12" s="886" t="s">
        <v>648</v>
      </c>
      <c r="B12" s="2327" t="s">
        <v>649</v>
      </c>
      <c r="C12" s="888" t="s">
        <v>650</v>
      </c>
      <c r="D12" s="2330" t="s">
        <v>651</v>
      </c>
      <c r="E12" s="2332" t="s">
        <v>652</v>
      </c>
      <c r="F12" s="2334" t="s">
        <v>653</v>
      </c>
      <c r="G12" s="2335"/>
      <c r="H12" s="2320" t="s">
        <v>654</v>
      </c>
      <c r="I12" s="2321"/>
      <c r="J12" s="2265" t="s">
        <v>655</v>
      </c>
      <c r="K12" s="2344" t="s">
        <v>656</v>
      </c>
      <c r="L12" s="2278" t="s">
        <v>657</v>
      </c>
      <c r="M12" s="2286"/>
      <c r="N12" s="2287"/>
      <c r="O12" s="2290" t="s">
        <v>658</v>
      </c>
      <c r="P12" s="2278" t="s">
        <v>659</v>
      </c>
      <c r="Q12" s="2337" t="s">
        <v>660</v>
      </c>
      <c r="R12" s="2338"/>
      <c r="S12" s="2339" t="s">
        <v>661</v>
      </c>
      <c r="T12" s="2339" t="s">
        <v>325</v>
      </c>
      <c r="U12" s="2358" t="s">
        <v>662</v>
      </c>
      <c r="V12" s="2247"/>
      <c r="W12" s="2359"/>
      <c r="X12" s="2246" t="s">
        <v>663</v>
      </c>
      <c r="Y12" s="2247"/>
      <c r="Z12" s="2247"/>
      <c r="AA12" s="2247"/>
      <c r="AB12" s="2247"/>
      <c r="AC12" s="2248"/>
      <c r="AD12" s="606" t="s">
        <v>664</v>
      </c>
      <c r="AE12" s="603" t="s">
        <v>665</v>
      </c>
      <c r="AH12" s="703"/>
    </row>
    <row r="13" spans="1:35" ht="12.75" customHeight="1">
      <c r="A13" s="887" t="s">
        <v>666</v>
      </c>
      <c r="B13" s="2328"/>
      <c r="C13" s="2284" t="s">
        <v>667</v>
      </c>
      <c r="D13" s="2331"/>
      <c r="E13" s="2333"/>
      <c r="F13" s="2322"/>
      <c r="G13" s="2336"/>
      <c r="H13" s="2322"/>
      <c r="I13" s="2323"/>
      <c r="J13" s="2266"/>
      <c r="K13" s="2345"/>
      <c r="L13" s="2279"/>
      <c r="M13" s="2288"/>
      <c r="N13" s="2289"/>
      <c r="O13" s="2291"/>
      <c r="P13" s="2279"/>
      <c r="Q13" s="2269" t="s">
        <v>668</v>
      </c>
      <c r="R13" s="2270"/>
      <c r="S13" s="2340"/>
      <c r="T13" s="2340"/>
      <c r="U13" s="2249"/>
      <c r="V13" s="2250"/>
      <c r="W13" s="2360"/>
      <c r="X13" s="2249"/>
      <c r="Y13" s="2250"/>
      <c r="Z13" s="2250"/>
      <c r="AA13" s="2250"/>
      <c r="AB13" s="2250"/>
      <c r="AC13" s="2251"/>
      <c r="AD13" s="606" t="s">
        <v>669</v>
      </c>
      <c r="AE13" s="603" t="s">
        <v>670</v>
      </c>
    </row>
    <row r="14" spans="1:35" ht="12.75" customHeight="1">
      <c r="A14" s="2310" t="s">
        <v>289</v>
      </c>
      <c r="B14" s="2328"/>
      <c r="C14" s="2343"/>
      <c r="D14" s="2331"/>
      <c r="E14" s="2333"/>
      <c r="F14" s="2312" t="s">
        <v>671</v>
      </c>
      <c r="G14" s="2313"/>
      <c r="H14" s="2271" t="s">
        <v>672</v>
      </c>
      <c r="I14" s="2316"/>
      <c r="J14" s="2267" t="s">
        <v>673</v>
      </c>
      <c r="K14" s="2263" t="s">
        <v>674</v>
      </c>
      <c r="L14" s="2271" t="s">
        <v>675</v>
      </c>
      <c r="M14" s="2318"/>
      <c r="N14" s="2316"/>
      <c r="O14" s="2291"/>
      <c r="P14" s="2280" t="s">
        <v>676</v>
      </c>
      <c r="Q14" s="2269" t="s">
        <v>677</v>
      </c>
      <c r="R14" s="2270"/>
      <c r="S14" s="2341" t="s">
        <v>678</v>
      </c>
      <c r="T14" s="2341" t="s">
        <v>326</v>
      </c>
      <c r="U14" s="1213" t="s">
        <v>679</v>
      </c>
      <c r="V14" s="2282" t="s">
        <v>680</v>
      </c>
      <c r="W14" s="2284" t="s">
        <v>681</v>
      </c>
      <c r="X14" s="2271" t="s">
        <v>682</v>
      </c>
      <c r="Y14" s="2272"/>
      <c r="Z14" s="2272"/>
      <c r="AA14" s="2272"/>
      <c r="AB14" s="2272"/>
      <c r="AC14" s="2273"/>
    </row>
    <row r="15" spans="1:35" ht="14.25" customHeight="1">
      <c r="A15" s="2311"/>
      <c r="B15" s="2329"/>
      <c r="C15" s="1212" t="s">
        <v>320</v>
      </c>
      <c r="D15" s="2285"/>
      <c r="E15" s="2319"/>
      <c r="F15" s="2314"/>
      <c r="G15" s="2315"/>
      <c r="H15" s="2281"/>
      <c r="I15" s="2317"/>
      <c r="J15" s="2268"/>
      <c r="K15" s="2264"/>
      <c r="L15" s="2281"/>
      <c r="M15" s="2319"/>
      <c r="N15" s="2317"/>
      <c r="O15" s="2292"/>
      <c r="P15" s="2281"/>
      <c r="Q15" s="2293" t="s">
        <v>683</v>
      </c>
      <c r="R15" s="2294"/>
      <c r="S15" s="2342"/>
      <c r="T15" s="2342"/>
      <c r="U15" s="1214" t="s">
        <v>684</v>
      </c>
      <c r="V15" s="2283"/>
      <c r="W15" s="2285"/>
      <c r="X15" s="2274"/>
      <c r="Y15" s="2275"/>
      <c r="Z15" s="2275"/>
      <c r="AA15" s="2275"/>
      <c r="AB15" s="2275"/>
      <c r="AC15" s="2276"/>
      <c r="AD15" s="606" t="s">
        <v>685</v>
      </c>
      <c r="AE15" s="603" t="s">
        <v>686</v>
      </c>
      <c r="AF15" s="603" t="s">
        <v>292</v>
      </c>
    </row>
    <row r="16" spans="1:35" ht="11.25" customHeight="1">
      <c r="A16" s="2297"/>
      <c r="B16" s="2300">
        <v>1</v>
      </c>
      <c r="C16" s="2200" t="str">
        <f>IFERROR(VLOOKUP($A$16,名簿!$A$10:$AZ$50,4,0),"")</f>
        <v/>
      </c>
      <c r="D16" s="2192" t="str">
        <f>IFERROR(VLOOKUP($A$16,名簿!$A$10:$AZ$50,5,0),"")</f>
        <v/>
      </c>
      <c r="E16" s="632"/>
      <c r="F16" s="2216" t="str">
        <f>IFERROR(VLOOKUP($A$16,名簿!$A$10:$AZ$50,6,0),"")</f>
        <v/>
      </c>
      <c r="G16" s="2217"/>
      <c r="H16" s="2216" t="str">
        <f>IFERROR(VLOOKUP($A$16,名簿!$A$10:$AZ$50,9,0),"")</f>
        <v/>
      </c>
      <c r="I16" s="2217"/>
      <c r="J16" s="2303" t="str">
        <f>IFERROR(VLOOKUP($A$16,名簿!$A$10:$AZ$50,12,0),"")</f>
        <v/>
      </c>
      <c r="K16" s="2200" t="str">
        <f>IFERROR(VLOOKUP($A$16,名簿!$A$10:$AZ$50,13,0),"")</f>
        <v/>
      </c>
      <c r="L16" s="2255" t="str">
        <f>IFERROR(VLOOKUP($A$16,名簿!$A$10:$AZ$50,18,0),"　　　年　　月　　日")</f>
        <v>　　　年　　月　　日</v>
      </c>
      <c r="M16" s="2256"/>
      <c r="N16" s="2257"/>
      <c r="O16" s="2192" t="str">
        <f>IFERROR(VLOOKUP($A$16,名簿!$A$10:$AZ$50,21,0),"")</f>
        <v/>
      </c>
      <c r="P16" s="2209" t="str">
        <f>IFERROR(VLOOKUP($A$16,名簿!$A$10:$AZ$50,47,0),"　　　年　　月　　日")</f>
        <v>　　　年　　月　　日</v>
      </c>
      <c r="Q16" s="2261" t="str">
        <f>IFERROR(VLOOKUP($A$16,名簿!$A$10:$AZ$50,22,0),"")</f>
        <v/>
      </c>
      <c r="R16" s="2235"/>
      <c r="S16" s="2195" t="str">
        <f>IFERROR(VLOOKUP($A$16,名簿!$A$10:$AX$50,49,0),"")</f>
        <v/>
      </c>
      <c r="T16" s="2192" t="str">
        <f>IFERROR(VLOOKUP($A$16,名簿!$A$10:$AZ$50,51,0),"")</f>
        <v/>
      </c>
      <c r="U16" s="849" t="str">
        <f>IFERROR(VLOOKUP($A$16,名簿!$A$10:$AZ$50,27,0),"")</f>
        <v/>
      </c>
      <c r="V16" s="849" t="str">
        <f>IFERROR(VLOOKUP($A$16,名簿!$A$10:$AZ$50,33,0),"")</f>
        <v/>
      </c>
      <c r="W16" s="849" t="str">
        <f>IFERROR(VLOOKUP($A$16,名簿!$A$10:$AZ$50,39,0),"")</f>
        <v/>
      </c>
      <c r="X16" s="633"/>
      <c r="Y16" s="634"/>
      <c r="Z16" s="634"/>
      <c r="AA16" s="634"/>
      <c r="AB16" s="634"/>
      <c r="AC16" s="635"/>
      <c r="AD16" s="665" t="e">
        <f>名簿!#REF!</f>
        <v>#REF!</v>
      </c>
      <c r="AE16" s="10" t="e">
        <f>名簿!#REF!</f>
        <v>#REF!</v>
      </c>
      <c r="AF16" s="10" t="e">
        <f>名簿!#REF!</f>
        <v>#REF!</v>
      </c>
    </row>
    <row r="17" spans="1:32" ht="11.25" customHeight="1">
      <c r="A17" s="2298"/>
      <c r="B17" s="2301"/>
      <c r="C17" s="2202"/>
      <c r="D17" s="2190"/>
      <c r="E17" s="636"/>
      <c r="F17" s="2218"/>
      <c r="G17" s="2219"/>
      <c r="H17" s="2218"/>
      <c r="I17" s="2219"/>
      <c r="J17" s="2304"/>
      <c r="K17" s="2201"/>
      <c r="L17" s="2258"/>
      <c r="M17" s="2259"/>
      <c r="N17" s="2260"/>
      <c r="O17" s="2190"/>
      <c r="P17" s="2210"/>
      <c r="Q17" s="2262"/>
      <c r="R17" s="2236"/>
      <c r="S17" s="2196" t="str">
        <f>IFERROR(VLOOKUP($A$16,名簿!$A$10:$AR$50,44,0),"")</f>
        <v/>
      </c>
      <c r="T17" s="2190" t="str">
        <f>IFERROR(VLOOKUP($A$16,名簿!$A$10:$AR$50,44,0),"")</f>
        <v/>
      </c>
      <c r="U17" s="850" t="str">
        <f>IFERROR(VLOOKUP($A$16,名簿!$A$10:$AZ$50,28,0),"")</f>
        <v/>
      </c>
      <c r="V17" s="850" t="str">
        <f>IFERROR(VLOOKUP($A$16,名簿!$A$10:$AZ$50,34,0),"")</f>
        <v/>
      </c>
      <c r="W17" s="850" t="str">
        <f>IFERROR(VLOOKUP($A$16,名簿!$A$10:$AZ$50,40,0),"")</f>
        <v/>
      </c>
      <c r="X17" s="637"/>
      <c r="Y17" s="638"/>
      <c r="Z17" s="638"/>
      <c r="AA17" s="638"/>
      <c r="AB17" s="638"/>
      <c r="AC17" s="639"/>
      <c r="AD17" s="10">
        <f>名簿!A11</f>
        <v>1</v>
      </c>
      <c r="AE17" s="10">
        <f>名簿!B11</f>
        <v>0</v>
      </c>
      <c r="AF17" s="10">
        <f>名簿!C11</f>
        <v>0</v>
      </c>
    </row>
    <row r="18" spans="1:32" ht="11.25" customHeight="1">
      <c r="A18" s="2298"/>
      <c r="B18" s="2301"/>
      <c r="C18" s="2239" t="str">
        <f>IFERROR(VLOOKUP($A$16,名簿!$A$10:$AZ$50,3,0),"")</f>
        <v/>
      </c>
      <c r="D18" s="2190"/>
      <c r="E18" s="636"/>
      <c r="F18" s="2224" t="str">
        <f>F16</f>
        <v/>
      </c>
      <c r="G18" s="2225"/>
      <c r="H18" s="2224" t="str">
        <f>H16</f>
        <v/>
      </c>
      <c r="I18" s="2225"/>
      <c r="J18" s="2305"/>
      <c r="K18" s="2202"/>
      <c r="L18" s="2258"/>
      <c r="M18" s="2259"/>
      <c r="N18" s="2260"/>
      <c r="O18" s="2190"/>
      <c r="P18" s="2210"/>
      <c r="Q18" s="2214" t="str">
        <f>IFERROR(VLOOKUP($A$16,名簿!$A$10:$AZ$50,24,0),"")</f>
        <v/>
      </c>
      <c r="R18" s="2238"/>
      <c r="S18" s="2197" t="str">
        <f>IFERROR(VLOOKUP($A$16,名簿!$A$10:$AR$50,44,0),"")</f>
        <v/>
      </c>
      <c r="T18" s="2193" t="str">
        <f>IFERROR(VLOOKUP($A$16,名簿!$A$10:$AR$50,44,0),"")</f>
        <v/>
      </c>
      <c r="U18" s="850" t="str">
        <f>IFERROR(VLOOKUP($A$16,名簿!$A$10:$AZ$50,29,0),"")</f>
        <v/>
      </c>
      <c r="V18" s="850" t="str">
        <f>IFERROR(VLOOKUP($A$16,名簿!$A$10:$AZ$50,35,0),"")</f>
        <v/>
      </c>
      <c r="W18" s="850" t="str">
        <f>IFERROR(VLOOKUP($A$16,名簿!$A$10:$AZ$50,41,0),"")</f>
        <v/>
      </c>
      <c r="X18" s="640"/>
      <c r="Y18" s="641" t="s">
        <v>687</v>
      </c>
      <c r="Z18" s="641"/>
      <c r="AA18" s="641" t="s">
        <v>688</v>
      </c>
      <c r="AB18" s="641"/>
      <c r="AC18" s="642" t="s">
        <v>689</v>
      </c>
      <c r="AD18" s="10">
        <f>名簿!A12</f>
        <v>2</v>
      </c>
      <c r="AE18" s="10">
        <f>名簿!B12</f>
        <v>0</v>
      </c>
      <c r="AF18" s="10">
        <f>名簿!C12</f>
        <v>0</v>
      </c>
    </row>
    <row r="19" spans="1:32" ht="11.25" customHeight="1">
      <c r="A19" s="2298"/>
      <c r="B19" s="2301"/>
      <c r="C19" s="2240"/>
      <c r="D19" s="2190"/>
      <c r="E19" s="636"/>
      <c r="F19" s="2231" t="str">
        <f>IFERROR((DATEDIF(F16,$L$6,"y")+G21),"")</f>
        <v/>
      </c>
      <c r="G19" s="2233" t="s">
        <v>687</v>
      </c>
      <c r="H19" s="2231" t="str">
        <f>IF($C18="","",DATEDIF(H16,$L$6,"y"))</f>
        <v/>
      </c>
      <c r="I19" s="2233" t="s">
        <v>690</v>
      </c>
      <c r="J19" s="2306" t="str">
        <f>IFERROR(VLOOKUP($A$16,名簿!$A$10:$AZ$50,14,0),"")</f>
        <v/>
      </c>
      <c r="K19" s="848" t="str">
        <f>IFERROR(VLOOKUP($A$16,名簿!$A$10:$AZ$50,17,0),"")</f>
        <v/>
      </c>
      <c r="L19" s="2227" t="str">
        <f>IFERROR(VLOOKUP($A$16,名簿!$A$10:$AZ$50,19,0),"")</f>
        <v/>
      </c>
      <c r="M19" s="1320"/>
      <c r="N19" s="2229" t="str">
        <f>IFERROR(VLOOKUP($A$16,名簿!$A$10:$AZ$50,20,0),"")</f>
        <v/>
      </c>
      <c r="O19" s="2190"/>
      <c r="P19" s="2211" t="str">
        <f>IFERROR(VLOOKUP($A$16,名簿!$A$10:$AZ$50,48,0),"")</f>
        <v/>
      </c>
      <c r="Q19" s="2237"/>
      <c r="R19" s="2236"/>
      <c r="S19" s="2198" t="str">
        <f>IFERROR(VLOOKUP($A$16,名簿!$A$10:$AX$50,50,0),"")</f>
        <v/>
      </c>
      <c r="T19" s="2189" t="str">
        <f>IFERROR(VLOOKUP($A$16,名簿!$A$10:$AZ$50,52,0),"")</f>
        <v/>
      </c>
      <c r="U19" s="850" t="str">
        <f>IFERROR(VLOOKUP($A$16,名簿!$A$10:$AZ$50,30,0),"")</f>
        <v/>
      </c>
      <c r="V19" s="850" t="str">
        <f>IFERROR(VLOOKUP($A$16,名簿!$A$10:$AZ$50,36,0),"")</f>
        <v/>
      </c>
      <c r="W19" s="850" t="str">
        <f>IFERROR(VLOOKUP($A$16,名簿!$A$10:$AZ$50,42,0),"")</f>
        <v/>
      </c>
      <c r="X19" s="637"/>
      <c r="Y19" s="643"/>
      <c r="Z19" s="643"/>
      <c r="AA19" s="643"/>
      <c r="AB19" s="643"/>
      <c r="AC19" s="644"/>
      <c r="AD19" s="10" t="str">
        <f>名簿!A10</f>
        <v>見本</v>
      </c>
      <c r="AE19" s="10" t="str">
        <f>名簿!B10</f>
        <v>大阪会社株式会社</v>
      </c>
      <c r="AF19" s="10" t="str">
        <f>名簿!C10</f>
        <v>田中　太郎</v>
      </c>
    </row>
    <row r="20" spans="1:32" ht="11.25" customHeight="1">
      <c r="A20" s="2298"/>
      <c r="B20" s="2301"/>
      <c r="C20" s="2241" t="str">
        <f>IFERROR(VLOOKUP($A$16,名簿!$A$10:$AX$50,46,0),"")</f>
        <v/>
      </c>
      <c r="D20" s="2190"/>
      <c r="E20" s="636"/>
      <c r="F20" s="2232"/>
      <c r="G20" s="2234"/>
      <c r="H20" s="2232"/>
      <c r="I20" s="2234"/>
      <c r="J20" s="2307"/>
      <c r="K20" s="2201" t="str">
        <f>IFERROR(VLOOKUP($A$16,名簿!$A$10:$AZ$50,15,0),"")</f>
        <v/>
      </c>
      <c r="L20" s="2228"/>
      <c r="M20" s="645" t="s">
        <v>691</v>
      </c>
      <c r="N20" s="2230"/>
      <c r="O20" s="2190"/>
      <c r="P20" s="2212"/>
      <c r="Q20" s="2214" t="str">
        <f>IFERROR(VLOOKUP($A$16,名簿!$A$10:$AZ$50,25,0),"")</f>
        <v/>
      </c>
      <c r="R20" s="2198" t="str">
        <f>IFERROR(VLOOKUP($A$16,名簿!$A$10:$AZ$50,26,0),"")</f>
        <v/>
      </c>
      <c r="S20" s="2196" t="str">
        <f>IFERROR(VLOOKUP($A$16,名簿!$A$10:$AR$50,44,0),"")</f>
        <v/>
      </c>
      <c r="T20" s="2190" t="str">
        <f>IFERROR(VLOOKUP($A$16,名簿!$A$10:$AR$50,44,0),"")</f>
        <v/>
      </c>
      <c r="U20" s="850" t="str">
        <f>IFERROR(VLOOKUP($A$16,名簿!$A$10:$AZ$50,31,0),"")</f>
        <v/>
      </c>
      <c r="V20" s="850" t="str">
        <f>IFERROR(VLOOKUP($A$16,名簿!$A$10:$AZ$50,37,0),"")</f>
        <v/>
      </c>
      <c r="W20" s="850" t="str">
        <f>IFERROR(VLOOKUP($A$16,名簿!$A$10:$AZ$50,43,0),"")</f>
        <v/>
      </c>
      <c r="X20" s="637"/>
      <c r="Y20" s="643"/>
      <c r="Z20" s="643"/>
      <c r="AA20" s="643"/>
      <c r="AB20" s="643"/>
      <c r="AC20" s="644"/>
      <c r="AD20" s="10">
        <f>名簿!A13</f>
        <v>3</v>
      </c>
      <c r="AE20" s="10">
        <f>名簿!B13</f>
        <v>0</v>
      </c>
      <c r="AF20" s="10">
        <f>名簿!C13</f>
        <v>0</v>
      </c>
    </row>
    <row r="21" spans="1:32" ht="11.25" customHeight="1">
      <c r="A21" s="2299"/>
      <c r="B21" s="2302"/>
      <c r="C21" s="2242"/>
      <c r="D21" s="2191"/>
      <c r="E21" s="646"/>
      <c r="F21" s="647" t="s">
        <v>692</v>
      </c>
      <c r="G21" s="852" t="str">
        <f>IFERROR(VLOOKUP($A$16,名簿!$A$10:$AZ$50,7,0),"")</f>
        <v/>
      </c>
      <c r="H21" s="38" t="str">
        <f>IF(OR(H19="",H19&lt;65),"","＊")</f>
        <v/>
      </c>
      <c r="I21" s="607"/>
      <c r="J21" s="2308"/>
      <c r="K21" s="2226"/>
      <c r="L21" s="741" t="str">
        <f>IF(OR(L19="",L19&lt;160),"","＊")</f>
        <v/>
      </c>
      <c r="M21" s="648"/>
      <c r="N21" s="742"/>
      <c r="O21" s="2191"/>
      <c r="P21" s="2213"/>
      <c r="Q21" s="2215"/>
      <c r="R21" s="2199"/>
      <c r="S21" s="2199" t="str">
        <f>IFERROR(VLOOKUP($A$16,名簿!$A$10:$AR$50,44,0),"")</f>
        <v/>
      </c>
      <c r="T21" s="2191" t="str">
        <f>IFERROR(VLOOKUP($A$16,名簿!$A$10:$AR$50,44,0),"")</f>
        <v/>
      </c>
      <c r="U21" s="851" t="str">
        <f>IFERROR(VLOOKUP($A$16,名簿!$A$10:$AZ$50,32,0),"")</f>
        <v/>
      </c>
      <c r="V21" s="851" t="str">
        <f>IFERROR(VLOOKUP($A$16,名簿!$A$10:$AZ$50,38,0),"")</f>
        <v/>
      </c>
      <c r="W21" s="851" t="str">
        <f>IFERROR(VLOOKUP($A$16,名簿!$A$10:$AZ$50,44,0),"")</f>
        <v/>
      </c>
      <c r="X21" s="640"/>
      <c r="Y21" s="641" t="s">
        <v>687</v>
      </c>
      <c r="Z21" s="641"/>
      <c r="AA21" s="641" t="s">
        <v>688</v>
      </c>
      <c r="AB21" s="641"/>
      <c r="AC21" s="642" t="s">
        <v>689</v>
      </c>
      <c r="AD21" s="10">
        <f>名簿!A14</f>
        <v>4</v>
      </c>
      <c r="AE21" s="10">
        <f>名簿!B14</f>
        <v>0</v>
      </c>
      <c r="AF21" s="10">
        <f>名簿!C14</f>
        <v>0</v>
      </c>
    </row>
    <row r="22" spans="1:32" ht="11.25" customHeight="1">
      <c r="A22" s="2297"/>
      <c r="B22" s="2300">
        <v>2</v>
      </c>
      <c r="C22" s="2200" t="str">
        <f>IFERROR(VLOOKUP($A$22,名簿!$A$10:$AZ$50,4,0),"")</f>
        <v/>
      </c>
      <c r="D22" s="2192" t="str">
        <f>IFERROR(VLOOKUP($A$22,名簿!$A$10:$AZ$50,5,0),"")</f>
        <v/>
      </c>
      <c r="E22" s="632"/>
      <c r="F22" s="2216" t="str">
        <f>IFERROR(VLOOKUP($A$22,名簿!$A$10:$AZ$50,6,0),"")</f>
        <v/>
      </c>
      <c r="G22" s="2217"/>
      <c r="H22" s="2216" t="str">
        <f>IFERROR(VLOOKUP($A$22,名簿!$A$10:$AZ$50,9,0),"")</f>
        <v/>
      </c>
      <c r="I22" s="2217"/>
      <c r="J22" s="2206" t="str">
        <f>IFERROR(VLOOKUP($A$22,名簿!$A$10:$AZ$50,12,0),"")</f>
        <v/>
      </c>
      <c r="K22" s="2200" t="str">
        <f>IFERROR(VLOOKUP($A$22,名簿!$A$10:$AZ$50,13,0),"")</f>
        <v/>
      </c>
      <c r="L22" s="2209" t="str">
        <f>IFERROR(VLOOKUP($A$22,名簿!$A$10:$AZ$50,18,0),"　　　年　　月　　日")</f>
        <v>　　　年　　月　　日</v>
      </c>
      <c r="M22" s="2220"/>
      <c r="N22" s="2221"/>
      <c r="O22" s="2192" t="str">
        <f>IFERROR(VLOOKUP($A$22,名簿!$A$10:$AZ$50,21,0),"")</f>
        <v/>
      </c>
      <c r="P22" s="2209" t="str">
        <f>IFERROR(VLOOKUP($A$22,名簿!$A$10:$AZ$50,47,0),"　　　年　　月　　日")</f>
        <v>　　　年　　月　　日</v>
      </c>
      <c r="Q22" s="2261" t="str">
        <f>IFERROR(VLOOKUP($A$22,名簿!$A$10:$AZ$50,22,0),"")</f>
        <v/>
      </c>
      <c r="R22" s="2235"/>
      <c r="S22" s="2195" t="str">
        <f>IFERROR(VLOOKUP($A$22,名簿!$A$10:$AX$50,49,0),"")</f>
        <v/>
      </c>
      <c r="T22" s="2192" t="str">
        <f>IFERROR(VLOOKUP($A$22,名簿!$A$10:$AZ$50,51,0),"")</f>
        <v/>
      </c>
      <c r="U22" s="849" t="str">
        <f>IFERROR(VLOOKUP($A$22,名簿!$A$10:$AZ$50,27,0),"")</f>
        <v/>
      </c>
      <c r="V22" s="849" t="str">
        <f>IFERROR(VLOOKUP($A$22,名簿!$A$10:$AZ$50,33,0),"")</f>
        <v/>
      </c>
      <c r="W22" s="849" t="str">
        <f>IFERROR(VLOOKUP($A$22,名簿!$A$10:$AZ$50,39,0),"")</f>
        <v/>
      </c>
      <c r="X22" s="633"/>
      <c r="Y22" s="634"/>
      <c r="Z22" s="634"/>
      <c r="AA22" s="634"/>
      <c r="AB22" s="634"/>
      <c r="AC22" s="635"/>
      <c r="AD22" s="10">
        <f>名簿!A15</f>
        <v>5</v>
      </c>
      <c r="AE22" s="10">
        <f>名簿!B15</f>
        <v>0</v>
      </c>
      <c r="AF22" s="10">
        <f>名簿!C15</f>
        <v>0</v>
      </c>
    </row>
    <row r="23" spans="1:32" ht="11.25" customHeight="1">
      <c r="A23" s="2298"/>
      <c r="B23" s="2301"/>
      <c r="C23" s="2202"/>
      <c r="D23" s="2190"/>
      <c r="E23" s="636"/>
      <c r="F23" s="2218"/>
      <c r="G23" s="2219"/>
      <c r="H23" s="2218"/>
      <c r="I23" s="2219"/>
      <c r="J23" s="2207"/>
      <c r="K23" s="2201"/>
      <c r="L23" s="2210"/>
      <c r="M23" s="2222"/>
      <c r="N23" s="2223"/>
      <c r="O23" s="2190"/>
      <c r="P23" s="2210"/>
      <c r="Q23" s="2262"/>
      <c r="R23" s="2236"/>
      <c r="S23" s="2196" t="str">
        <f>IFERROR(VLOOKUP($A$16,名簿!$A$10:$AR$50,44,0),"")</f>
        <v/>
      </c>
      <c r="T23" s="2190" t="str">
        <f>IFERROR(VLOOKUP($A$16,名簿!$A$10:$AR$50,44,0),"")</f>
        <v/>
      </c>
      <c r="U23" s="850" t="str">
        <f>IFERROR(VLOOKUP($A$22,名簿!$A$10:$AZ$50,28,0),"")</f>
        <v/>
      </c>
      <c r="V23" s="850" t="str">
        <f>IFERROR(VLOOKUP($A$22,名簿!$A$10:$AZ$50,34,0),"")</f>
        <v/>
      </c>
      <c r="W23" s="850" t="str">
        <f>IFERROR(VLOOKUP($A$22,名簿!$A$10:$AZ$50,40,0),"")</f>
        <v/>
      </c>
      <c r="X23" s="637"/>
      <c r="Y23" s="638"/>
      <c r="Z23" s="638"/>
      <c r="AA23" s="638"/>
      <c r="AB23" s="638"/>
      <c r="AC23" s="639"/>
      <c r="AD23" s="10">
        <f>名簿!A16</f>
        <v>6</v>
      </c>
      <c r="AE23" s="10">
        <f>名簿!B16</f>
        <v>0</v>
      </c>
      <c r="AF23" s="10">
        <f>名簿!C16</f>
        <v>0</v>
      </c>
    </row>
    <row r="24" spans="1:32" ht="11.25" customHeight="1">
      <c r="A24" s="2298"/>
      <c r="B24" s="2301"/>
      <c r="C24" s="2239" t="str">
        <f>IFERROR(VLOOKUP($A$22,名簿!$A$10:$AZ$50,3,0),"")</f>
        <v/>
      </c>
      <c r="D24" s="2190"/>
      <c r="E24" s="636"/>
      <c r="F24" s="2224" t="str">
        <f>F22</f>
        <v/>
      </c>
      <c r="G24" s="2225"/>
      <c r="H24" s="2224" t="str">
        <f>H22</f>
        <v/>
      </c>
      <c r="I24" s="2225"/>
      <c r="J24" s="2208"/>
      <c r="K24" s="2202"/>
      <c r="L24" s="2210"/>
      <c r="M24" s="2222"/>
      <c r="N24" s="2223"/>
      <c r="O24" s="2190"/>
      <c r="P24" s="2210"/>
      <c r="Q24" s="2214" t="str">
        <f>IFERROR(VLOOKUP($A$22,名簿!$A$10:$AZ$50,24,0),"")</f>
        <v/>
      </c>
      <c r="R24" s="2238"/>
      <c r="S24" s="2197" t="str">
        <f>IFERROR(VLOOKUP($A$16,名簿!$A$10:$AR$50,44,0),"")</f>
        <v/>
      </c>
      <c r="T24" s="2193" t="str">
        <f>IFERROR(VLOOKUP($A$16,名簿!$A$10:$AR$50,44,0),"")</f>
        <v/>
      </c>
      <c r="U24" s="850" t="str">
        <f>IFERROR(VLOOKUP($A$22,名簿!$A$10:$AZ$50,29,0),"")</f>
        <v/>
      </c>
      <c r="V24" s="850" t="str">
        <f>IFERROR(VLOOKUP($A$22,名簿!$A$10:$AZ$50,35,0),"")</f>
        <v/>
      </c>
      <c r="W24" s="850" t="str">
        <f>IFERROR(VLOOKUP($A$22,名簿!$A$10:$AZ$50,41,0),"")</f>
        <v/>
      </c>
      <c r="X24" s="640"/>
      <c r="Y24" s="641" t="s">
        <v>687</v>
      </c>
      <c r="Z24" s="641"/>
      <c r="AA24" s="641" t="s">
        <v>688</v>
      </c>
      <c r="AB24" s="641"/>
      <c r="AC24" s="642" t="s">
        <v>689</v>
      </c>
      <c r="AD24" s="10">
        <f>名簿!A17</f>
        <v>7</v>
      </c>
      <c r="AE24" s="10">
        <f>名簿!B17</f>
        <v>0</v>
      </c>
      <c r="AF24" s="10">
        <f>名簿!C17</f>
        <v>0</v>
      </c>
    </row>
    <row r="25" spans="1:32" ht="11.25" customHeight="1">
      <c r="A25" s="2298"/>
      <c r="B25" s="2301"/>
      <c r="C25" s="2240"/>
      <c r="D25" s="2190"/>
      <c r="E25" s="636"/>
      <c r="F25" s="2231" t="str">
        <f>IFERROR((DATEDIF(F22,$L$6,"y")+G27),"")</f>
        <v/>
      </c>
      <c r="G25" s="2233" t="s">
        <v>687</v>
      </c>
      <c r="H25" s="2231" t="str">
        <f>IF($C24="","",DATEDIF(H22,$L$6,"y"))</f>
        <v/>
      </c>
      <c r="I25" s="2233" t="s">
        <v>690</v>
      </c>
      <c r="J25" s="2306" t="str">
        <f>IFERROR(VLOOKUP($A$22,名簿!$A$10:$AZ$50,14,0),"")</f>
        <v/>
      </c>
      <c r="K25" s="848" t="str">
        <f>IFERROR(VLOOKUP($A$22,名簿!$A$10:$AZ$50,17,0),"")</f>
        <v/>
      </c>
      <c r="L25" s="2227" t="str">
        <f>IFERROR(VLOOKUP($A$22,名簿!$A$10:$AZ$50,19,0),"")</f>
        <v/>
      </c>
      <c r="M25" s="1320"/>
      <c r="N25" s="2229" t="str">
        <f>IFERROR(VLOOKUP($A$22,名簿!$A$10:$AZ$50,20,0),"")</f>
        <v/>
      </c>
      <c r="O25" s="2190"/>
      <c r="P25" s="2211" t="str">
        <f>IFERROR(VLOOKUP($A$22,名簿!$A$10:$AZ$50,48,0),"")</f>
        <v/>
      </c>
      <c r="Q25" s="2237"/>
      <c r="R25" s="2236"/>
      <c r="S25" s="2198" t="str">
        <f>IFERROR(VLOOKUP($A$22,名簿!$A$10:$AX$50,50,0),"")</f>
        <v/>
      </c>
      <c r="T25" s="2189" t="str">
        <f>IFERROR(VLOOKUP($A$22,名簿!$A$10:$AZ$50,52,0),"")</f>
        <v/>
      </c>
      <c r="U25" s="850" t="str">
        <f>IFERROR(VLOOKUP($A$22,名簿!$A$10:$AZ$50,30,0),"")</f>
        <v/>
      </c>
      <c r="V25" s="850" t="str">
        <f>IFERROR(VLOOKUP($A$22,名簿!$A$10:$AZ$50,36,0),"")</f>
        <v/>
      </c>
      <c r="W25" s="850" t="str">
        <f>IFERROR(VLOOKUP($A$22,名簿!$A$10:$AZ$50,42,0),"")</f>
        <v/>
      </c>
      <c r="X25" s="637"/>
      <c r="Y25" s="638"/>
      <c r="Z25" s="638"/>
      <c r="AA25" s="638"/>
      <c r="AB25" s="638"/>
      <c r="AC25" s="639"/>
      <c r="AD25" s="10">
        <f>名簿!A18</f>
        <v>8</v>
      </c>
      <c r="AE25" s="10">
        <f>名簿!B18</f>
        <v>0</v>
      </c>
      <c r="AF25" s="10">
        <f>名簿!C18</f>
        <v>0</v>
      </c>
    </row>
    <row r="26" spans="1:32" ht="11.25" customHeight="1">
      <c r="A26" s="2298"/>
      <c r="B26" s="2301"/>
      <c r="C26" s="2241" t="str">
        <f>IFERROR(VLOOKUP($A$22,名簿!$A$10:$AX$50,46,0),"")</f>
        <v/>
      </c>
      <c r="D26" s="2190"/>
      <c r="E26" s="636"/>
      <c r="F26" s="2232"/>
      <c r="G26" s="2234"/>
      <c r="H26" s="2232"/>
      <c r="I26" s="2234"/>
      <c r="J26" s="2307"/>
      <c r="K26" s="2201" t="str">
        <f>IFERROR(VLOOKUP($A$22,名簿!$A$10:$AZ$50,15,0),"")</f>
        <v/>
      </c>
      <c r="L26" s="2228"/>
      <c r="M26" s="645" t="s">
        <v>691</v>
      </c>
      <c r="N26" s="2230"/>
      <c r="O26" s="2190"/>
      <c r="P26" s="2212"/>
      <c r="Q26" s="2214" t="str">
        <f>IFERROR(VLOOKUP($A$22,名簿!$A$10:$AZ$50,25,0),"")</f>
        <v/>
      </c>
      <c r="R26" s="2198" t="str">
        <f>IFERROR(VLOOKUP($A$22,名簿!$A$10:$AZ$50,26,0),"")</f>
        <v/>
      </c>
      <c r="S26" s="2196" t="str">
        <f>IFERROR(VLOOKUP($A$16,名簿!$A$10:$AR$50,44,0),"")</f>
        <v/>
      </c>
      <c r="T26" s="2190" t="str">
        <f>IFERROR(VLOOKUP($A$16,名簿!$A$10:$AR$50,44,0),"")</f>
        <v/>
      </c>
      <c r="U26" s="850" t="str">
        <f>IFERROR(VLOOKUP($A$22,名簿!$A$10:$AZ$50,31,0),"")</f>
        <v/>
      </c>
      <c r="V26" s="850" t="str">
        <f>IFERROR(VLOOKUP($A$22,名簿!$A$10:$AZ$50,37,0),"")</f>
        <v/>
      </c>
      <c r="W26" s="850" t="str">
        <f>IFERROR(VLOOKUP($A$22,名簿!$A$10:$AZ$50,43,0),"")</f>
        <v/>
      </c>
      <c r="X26" s="637"/>
      <c r="Y26" s="638"/>
      <c r="Z26" s="638"/>
      <c r="AA26" s="638"/>
      <c r="AB26" s="638"/>
      <c r="AC26" s="639"/>
      <c r="AD26" s="10">
        <f>名簿!A19</f>
        <v>9</v>
      </c>
      <c r="AE26" s="10">
        <f>名簿!B19</f>
        <v>0</v>
      </c>
      <c r="AF26" s="10">
        <f>名簿!C19</f>
        <v>0</v>
      </c>
    </row>
    <row r="27" spans="1:32" ht="11.25" customHeight="1">
      <c r="A27" s="2299"/>
      <c r="B27" s="2302"/>
      <c r="C27" s="2242"/>
      <c r="D27" s="2191"/>
      <c r="E27" s="646"/>
      <c r="F27" s="647" t="s">
        <v>692</v>
      </c>
      <c r="G27" s="852" t="str">
        <f>IFERROR(VLOOKUP($A$22,名簿!$A$10:$AZ$50,7,0),"")</f>
        <v/>
      </c>
      <c r="H27" s="38" t="str">
        <f>IF(OR(H25="",H25&lt;65),"","＊")</f>
        <v/>
      </c>
      <c r="I27" s="607"/>
      <c r="J27" s="2308"/>
      <c r="K27" s="2226"/>
      <c r="L27" s="741" t="str">
        <f>IF(OR(L25="",L25&lt;160),"","＊")</f>
        <v/>
      </c>
      <c r="M27" s="648"/>
      <c r="N27" s="742"/>
      <c r="O27" s="2191"/>
      <c r="P27" s="2213"/>
      <c r="Q27" s="2215"/>
      <c r="R27" s="2199"/>
      <c r="S27" s="2199" t="str">
        <f>IFERROR(VLOOKUP($A$16,名簿!$A$10:$AR$50,44,0),"")</f>
        <v/>
      </c>
      <c r="T27" s="2191" t="str">
        <f>IFERROR(VLOOKUP($A$16,名簿!$A$10:$AR$50,44,0),"")</f>
        <v/>
      </c>
      <c r="U27" s="851" t="str">
        <f>IFERROR(VLOOKUP($A$22,名簿!$A$10:$AZ$50,32,0),"")</f>
        <v/>
      </c>
      <c r="V27" s="851" t="str">
        <f>IFERROR(VLOOKUP($A$22,名簿!$A$10:$AZ$50,38,0),"")</f>
        <v/>
      </c>
      <c r="W27" s="851" t="str">
        <f>IFERROR(VLOOKUP($A$22,名簿!$A$10:$AZ$50,44,0),"")</f>
        <v/>
      </c>
      <c r="X27" s="640"/>
      <c r="Y27" s="641" t="s">
        <v>687</v>
      </c>
      <c r="Z27" s="641"/>
      <c r="AA27" s="641" t="s">
        <v>688</v>
      </c>
      <c r="AB27" s="641"/>
      <c r="AC27" s="642" t="s">
        <v>689</v>
      </c>
      <c r="AD27" s="10">
        <f>名簿!A20</f>
        <v>10</v>
      </c>
      <c r="AE27" s="10">
        <f>名簿!B20</f>
        <v>0</v>
      </c>
      <c r="AF27" s="10">
        <f>名簿!C20</f>
        <v>0</v>
      </c>
    </row>
    <row r="28" spans="1:32" ht="11.25" customHeight="1">
      <c r="A28" s="2297"/>
      <c r="B28" s="2300">
        <v>3</v>
      </c>
      <c r="C28" s="2200" t="str">
        <f>IFERROR(VLOOKUP($A$28,名簿!$A$10:$AZ$50,4,0),"")</f>
        <v/>
      </c>
      <c r="D28" s="2192" t="str">
        <f>IFERROR(VLOOKUP($A$28,名簿!$A$10:$AZ$50,5,0),"")</f>
        <v/>
      </c>
      <c r="E28" s="632"/>
      <c r="F28" s="2216" t="str">
        <f>IFERROR(VLOOKUP($A$28,名簿!$A$10:$AZ$50,6,0),"")</f>
        <v/>
      </c>
      <c r="G28" s="2217"/>
      <c r="H28" s="2216" t="str">
        <f>IFERROR(VLOOKUP($A$28,名簿!$A$10:$AZ$50,9,0),"")</f>
        <v/>
      </c>
      <c r="I28" s="2217"/>
      <c r="J28" s="2203" t="str">
        <f>IFERROR(VLOOKUP($A$28,名簿!$A$10:$AZ$50,12,0),"")</f>
        <v/>
      </c>
      <c r="K28" s="2200" t="str">
        <f>IFERROR(VLOOKUP($A$28,名簿!$A$10:$AZ$50,13,0),"")</f>
        <v/>
      </c>
      <c r="L28" s="2209" t="str">
        <f>IFERROR(VLOOKUP($A$28,名簿!$A$10:$AZ$50,18,0),"　　　年　　月　　日")</f>
        <v>　　　年　　月　　日</v>
      </c>
      <c r="M28" s="2220"/>
      <c r="N28" s="2221"/>
      <c r="O28" s="2192" t="str">
        <f>IFERROR(VLOOKUP($A$28,名簿!$A$10:$AZ$50,21,0),"")</f>
        <v/>
      </c>
      <c r="P28" s="2209" t="str">
        <f>IFERROR(VLOOKUP($A$28,名簿!$A$10:$AZ$50,47,0),"　　　年　　月　　日")</f>
        <v>　　　年　　月　　日</v>
      </c>
      <c r="Q28" s="2261" t="str">
        <f>IFERROR(VLOOKUP($A$28,名簿!$A$10:$AZ$50,22,0),"")</f>
        <v/>
      </c>
      <c r="R28" s="2235"/>
      <c r="S28" s="2195" t="str">
        <f>IFERROR(VLOOKUP($A$28,名簿!$A$10:$AX$50,49,0),"")</f>
        <v/>
      </c>
      <c r="T28" s="2192" t="str">
        <f>IFERROR(VLOOKUP($A$28,名簿!$A$10:$AZ$50,51,0),"")</f>
        <v/>
      </c>
      <c r="U28" s="849" t="str">
        <f>IFERROR(VLOOKUP($A$28,名簿!$A$10:$AZ$50,27,0),"")</f>
        <v/>
      </c>
      <c r="V28" s="849" t="str">
        <f>IFERROR(VLOOKUP($A$28,名簿!$A$10:$AZ$50,33,0),"")</f>
        <v/>
      </c>
      <c r="W28" s="849" t="str">
        <f>IFERROR(VLOOKUP($A$28,名簿!$A$10:$AZ$50,39,0),"")</f>
        <v/>
      </c>
      <c r="X28" s="633"/>
      <c r="Y28" s="634"/>
      <c r="Z28" s="634"/>
      <c r="AA28" s="634"/>
      <c r="AB28" s="634"/>
      <c r="AC28" s="635"/>
      <c r="AD28" s="10">
        <f>名簿!A21</f>
        <v>11</v>
      </c>
      <c r="AE28" s="10">
        <f>名簿!B21</f>
        <v>0</v>
      </c>
      <c r="AF28" s="10">
        <f>名簿!C21</f>
        <v>0</v>
      </c>
    </row>
    <row r="29" spans="1:32" ht="11.25" customHeight="1">
      <c r="A29" s="2298"/>
      <c r="B29" s="2301"/>
      <c r="C29" s="2202"/>
      <c r="D29" s="2190"/>
      <c r="E29" s="636"/>
      <c r="F29" s="2218"/>
      <c r="G29" s="2219"/>
      <c r="H29" s="2218"/>
      <c r="I29" s="2219"/>
      <c r="J29" s="2204"/>
      <c r="K29" s="2201"/>
      <c r="L29" s="2210"/>
      <c r="M29" s="2222"/>
      <c r="N29" s="2223"/>
      <c r="O29" s="2190"/>
      <c r="P29" s="2210"/>
      <c r="Q29" s="2262"/>
      <c r="R29" s="2236"/>
      <c r="S29" s="2196" t="str">
        <f>IFERROR(VLOOKUP($A$16,名簿!$A$10:$AR$50,44,0),"")</f>
        <v/>
      </c>
      <c r="T29" s="2190" t="str">
        <f>IFERROR(VLOOKUP($A$16,名簿!$A$10:$AR$50,44,0),"")</f>
        <v/>
      </c>
      <c r="U29" s="850" t="str">
        <f>IFERROR(VLOOKUP($A$28,名簿!$A$10:$AZ$50,28,0),"")</f>
        <v/>
      </c>
      <c r="V29" s="850" t="str">
        <f>IFERROR(VLOOKUP($A$28,名簿!$A$10:$AZ$50,34,0),"")</f>
        <v/>
      </c>
      <c r="W29" s="850" t="str">
        <f>IFERROR(VLOOKUP($A$28,名簿!$A$10:$AZ$50,40,0),"")</f>
        <v/>
      </c>
      <c r="X29" s="637"/>
      <c r="Y29" s="638"/>
      <c r="Z29" s="638"/>
      <c r="AA29" s="638"/>
      <c r="AB29" s="638"/>
      <c r="AC29" s="639"/>
      <c r="AD29" s="10">
        <f>名簿!A22</f>
        <v>12</v>
      </c>
      <c r="AE29" s="10">
        <f>名簿!B22</f>
        <v>0</v>
      </c>
      <c r="AF29" s="10">
        <f>名簿!C22</f>
        <v>0</v>
      </c>
    </row>
    <row r="30" spans="1:32" ht="11.25" customHeight="1">
      <c r="A30" s="2298"/>
      <c r="B30" s="2301"/>
      <c r="C30" s="2239" t="str">
        <f>IFERROR(VLOOKUP($A$28,名簿!$A$10:$AZ$50,3,0),"")</f>
        <v/>
      </c>
      <c r="D30" s="2190"/>
      <c r="E30" s="636"/>
      <c r="F30" s="2224" t="str">
        <f>F28</f>
        <v/>
      </c>
      <c r="G30" s="2225"/>
      <c r="H30" s="2224" t="str">
        <f>H28</f>
        <v/>
      </c>
      <c r="I30" s="2225"/>
      <c r="J30" s="2205"/>
      <c r="K30" s="2202"/>
      <c r="L30" s="2210"/>
      <c r="M30" s="2222"/>
      <c r="N30" s="2223"/>
      <c r="O30" s="2190"/>
      <c r="P30" s="2210"/>
      <c r="Q30" s="2214" t="str">
        <f>IFERROR(VLOOKUP($A$28,名簿!$A$10:$AZ$50,24,0),"")</f>
        <v/>
      </c>
      <c r="R30" s="2238"/>
      <c r="S30" s="2197" t="str">
        <f>IFERROR(VLOOKUP($A$16,名簿!$A$10:$AR$50,44,0),"")</f>
        <v/>
      </c>
      <c r="T30" s="2193" t="str">
        <f>IFERROR(VLOOKUP($A$16,名簿!$A$10:$AR$50,44,0),"")</f>
        <v/>
      </c>
      <c r="U30" s="850" t="str">
        <f>IFERROR(VLOOKUP($A$28,名簿!$A$10:$AZ$50,29,0),"")</f>
        <v/>
      </c>
      <c r="V30" s="850" t="str">
        <f>IFERROR(VLOOKUP($A$28,名簿!$A$10:$AZ$50,35,0),"")</f>
        <v/>
      </c>
      <c r="W30" s="850" t="str">
        <f>IFERROR(VLOOKUP($A$28,名簿!$A$10:$AZ$50,41,0),"")</f>
        <v/>
      </c>
      <c r="X30" s="640"/>
      <c r="Y30" s="641" t="s">
        <v>687</v>
      </c>
      <c r="Z30" s="641"/>
      <c r="AA30" s="641" t="s">
        <v>688</v>
      </c>
      <c r="AB30" s="641"/>
      <c r="AC30" s="642" t="s">
        <v>689</v>
      </c>
      <c r="AD30" s="10">
        <f>名簿!A23</f>
        <v>13</v>
      </c>
      <c r="AE30" s="10">
        <f>名簿!B23</f>
        <v>0</v>
      </c>
      <c r="AF30" s="10">
        <f>名簿!C23</f>
        <v>0</v>
      </c>
    </row>
    <row r="31" spans="1:32" ht="11.25" customHeight="1">
      <c r="A31" s="2298"/>
      <c r="B31" s="2301"/>
      <c r="C31" s="2240"/>
      <c r="D31" s="2190"/>
      <c r="E31" s="636"/>
      <c r="F31" s="2231" t="str">
        <f>IFERROR((DATEDIF(F28,$L$6,"y")+G33),"")</f>
        <v/>
      </c>
      <c r="G31" s="2233" t="s">
        <v>687</v>
      </c>
      <c r="H31" s="2231" t="str">
        <f>IF($C30="","",DATEDIF(H28,$L$6,"y"))</f>
        <v/>
      </c>
      <c r="I31" s="2233" t="s">
        <v>690</v>
      </c>
      <c r="J31" s="2306" t="str">
        <f>IFERROR(VLOOKUP($A$28,名簿!$A$10:$AZ$50,14,0),"")</f>
        <v/>
      </c>
      <c r="K31" s="848" t="str">
        <f>IFERROR(VLOOKUP($A$28,名簿!$A$10:$AZ$50,17,0),"")</f>
        <v/>
      </c>
      <c r="L31" s="2227" t="str">
        <f>IFERROR(VLOOKUP($A$28,名簿!$A$10:$AZ$50,19,0),"")</f>
        <v/>
      </c>
      <c r="M31" s="1320"/>
      <c r="N31" s="2229" t="str">
        <f>IFERROR(VLOOKUP($A$28,名簿!$A$10:$AZ$50,20,0),"")</f>
        <v/>
      </c>
      <c r="O31" s="2190"/>
      <c r="P31" s="2211" t="str">
        <f>IFERROR(VLOOKUP($A$28,名簿!$A$10:$AZ$50,48,0),"")</f>
        <v/>
      </c>
      <c r="Q31" s="2237"/>
      <c r="R31" s="2236"/>
      <c r="S31" s="2198" t="str">
        <f>IFERROR(VLOOKUP($A$28,名簿!$A$10:$AX$50,50,0),"")</f>
        <v/>
      </c>
      <c r="T31" s="2189" t="str">
        <f>IFERROR(VLOOKUP($A$28,名簿!$A$10:$AZ$50,52,0),"")</f>
        <v/>
      </c>
      <c r="U31" s="850" t="str">
        <f>IFERROR(VLOOKUP($A$28,名簿!$A$10:$AZ$50,30,0),"")</f>
        <v/>
      </c>
      <c r="V31" s="850" t="str">
        <f>IFERROR(VLOOKUP($A$28,名簿!$A$10:$AZ$50,36,0),"")</f>
        <v/>
      </c>
      <c r="W31" s="850" t="str">
        <f>IFERROR(VLOOKUP($A$28,名簿!$A$10:$AZ$50,42,0),"")</f>
        <v/>
      </c>
      <c r="X31" s="637"/>
      <c r="Y31" s="638"/>
      <c r="Z31" s="638"/>
      <c r="AA31" s="638"/>
      <c r="AB31" s="638"/>
      <c r="AC31" s="639"/>
      <c r="AD31" s="10">
        <f>名簿!A24</f>
        <v>14</v>
      </c>
      <c r="AE31" s="10">
        <f>名簿!B24</f>
        <v>0</v>
      </c>
      <c r="AF31" s="10">
        <f>名簿!C24</f>
        <v>0</v>
      </c>
    </row>
    <row r="32" spans="1:32" ht="11.25" customHeight="1">
      <c r="A32" s="2298"/>
      <c r="B32" s="2301"/>
      <c r="C32" s="2241" t="str">
        <f>IFERROR(VLOOKUP($A$28,名簿!$A$10:$AX$50,46,0),"")</f>
        <v/>
      </c>
      <c r="D32" s="2190"/>
      <c r="E32" s="636"/>
      <c r="F32" s="2232"/>
      <c r="G32" s="2234"/>
      <c r="H32" s="2232"/>
      <c r="I32" s="2234"/>
      <c r="J32" s="2307"/>
      <c r="K32" s="2201" t="str">
        <f>IFERROR(VLOOKUP($A$28,名簿!$A$10:$AZ$50,15,0),"")</f>
        <v/>
      </c>
      <c r="L32" s="2228"/>
      <c r="M32" s="645" t="s">
        <v>693</v>
      </c>
      <c r="N32" s="2230"/>
      <c r="O32" s="2190"/>
      <c r="P32" s="2212"/>
      <c r="Q32" s="2214" t="str">
        <f>IFERROR(VLOOKUP($A$28,名簿!$A$10:$AZ$50,25,0),"")</f>
        <v/>
      </c>
      <c r="R32" s="2198" t="str">
        <f>IFERROR(VLOOKUP($A$28,名簿!$A$10:$AZ$50,26,0),"")</f>
        <v/>
      </c>
      <c r="S32" s="2196" t="str">
        <f>IFERROR(VLOOKUP($A$16,名簿!$A$10:$AR$50,44,0),"")</f>
        <v/>
      </c>
      <c r="T32" s="2190" t="str">
        <f>IFERROR(VLOOKUP($A$16,名簿!$A$10:$AR$50,44,0),"")</f>
        <v/>
      </c>
      <c r="U32" s="850" t="str">
        <f>IFERROR(VLOOKUP($A$28,名簿!$A$10:$AZ$50,31,0),"")</f>
        <v/>
      </c>
      <c r="V32" s="850" t="str">
        <f>IFERROR(VLOOKUP($A$28,名簿!$A$10:$AZ$50,37,0),"")</f>
        <v/>
      </c>
      <c r="W32" s="850" t="str">
        <f>IFERROR(VLOOKUP($A$28,名簿!$A$10:$AZ$50,43,0),"")</f>
        <v/>
      </c>
      <c r="X32" s="637"/>
      <c r="Y32" s="638"/>
      <c r="Z32" s="638"/>
      <c r="AA32" s="638"/>
      <c r="AB32" s="638"/>
      <c r="AC32" s="639"/>
      <c r="AD32" s="10">
        <f>名簿!A25</f>
        <v>15</v>
      </c>
      <c r="AE32" s="10">
        <f>名簿!B25</f>
        <v>0</v>
      </c>
      <c r="AF32" s="10">
        <f>名簿!C25</f>
        <v>0</v>
      </c>
    </row>
    <row r="33" spans="1:32" ht="11.25" customHeight="1">
      <c r="A33" s="2299"/>
      <c r="B33" s="2302"/>
      <c r="C33" s="2242"/>
      <c r="D33" s="2191"/>
      <c r="E33" s="646"/>
      <c r="F33" s="647" t="s">
        <v>692</v>
      </c>
      <c r="G33" s="852" t="str">
        <f>IFERROR(VLOOKUP($A$28,名簿!$A$10:$AZ$50,7,0),"")</f>
        <v/>
      </c>
      <c r="H33" s="38" t="str">
        <f>IF(OR(H31="",H31&lt;65),"","＊")</f>
        <v/>
      </c>
      <c r="I33" s="607"/>
      <c r="J33" s="2308"/>
      <c r="K33" s="2226"/>
      <c r="L33" s="741" t="str">
        <f>IF(OR(L31="",L31&lt;160),"","＊")</f>
        <v/>
      </c>
      <c r="M33" s="648"/>
      <c r="N33" s="742"/>
      <c r="O33" s="2191"/>
      <c r="P33" s="2213"/>
      <c r="Q33" s="2215"/>
      <c r="R33" s="2199"/>
      <c r="S33" s="2199" t="str">
        <f>IFERROR(VLOOKUP($A$16,名簿!$A$10:$AR$50,44,0),"")</f>
        <v/>
      </c>
      <c r="T33" s="2191" t="str">
        <f>IFERROR(VLOOKUP($A$16,名簿!$A$10:$AR$50,44,0),"")</f>
        <v/>
      </c>
      <c r="U33" s="851" t="str">
        <f>IFERROR(VLOOKUP($A$28,名簿!$A$10:$AZ$50,32,0),"")</f>
        <v/>
      </c>
      <c r="V33" s="851" t="str">
        <f>IFERROR(VLOOKUP($A$28,名簿!$A$10:$AZ$50,38,0),"")</f>
        <v/>
      </c>
      <c r="W33" s="851" t="str">
        <f>IFERROR(VLOOKUP($A$28,名簿!$A$10:$AZ$50,44,0),"")</f>
        <v/>
      </c>
      <c r="X33" s="640"/>
      <c r="Y33" s="641" t="s">
        <v>687</v>
      </c>
      <c r="Z33" s="641"/>
      <c r="AA33" s="641" t="s">
        <v>688</v>
      </c>
      <c r="AB33" s="641"/>
      <c r="AC33" s="642" t="s">
        <v>689</v>
      </c>
      <c r="AD33" s="10">
        <f>名簿!A26</f>
        <v>16</v>
      </c>
      <c r="AE33" s="10">
        <f>名簿!B26</f>
        <v>0</v>
      </c>
      <c r="AF33" s="10">
        <f>名簿!C26</f>
        <v>0</v>
      </c>
    </row>
    <row r="34" spans="1:32" ht="11.25" customHeight="1">
      <c r="A34" s="2297"/>
      <c r="B34" s="2300">
        <v>4</v>
      </c>
      <c r="C34" s="2200" t="str">
        <f>IFERROR(VLOOKUP($A$34,名簿!$A$10:$AZ$50,4,0),"")</f>
        <v/>
      </c>
      <c r="D34" s="2192" t="str">
        <f>IFERROR(VLOOKUP($A$34,名簿!$A$10:$AZ$50,5,0),"")</f>
        <v/>
      </c>
      <c r="E34" s="632"/>
      <c r="F34" s="2216" t="str">
        <f>IFERROR(VLOOKUP($A$34,名簿!$A$10:$AZ$50,6,0),"")</f>
        <v/>
      </c>
      <c r="G34" s="2217"/>
      <c r="H34" s="2216" t="str">
        <f>IFERROR(VLOOKUP($A$34,名簿!$A$10:$AZ$50,9,0),"")</f>
        <v/>
      </c>
      <c r="I34" s="2217"/>
      <c r="J34" s="2203" t="str">
        <f>IFERROR(VLOOKUP($A$34,名簿!$A$10:$AZ$50,12,0),"")</f>
        <v/>
      </c>
      <c r="K34" s="2200" t="str">
        <f>IFERROR(VLOOKUP($A$34,名簿!$A$10:$AZ$50,13,0),"")</f>
        <v/>
      </c>
      <c r="L34" s="2209" t="str">
        <f>IFERROR(VLOOKUP($A$34,名簿!$A$10:$AZ$50,18,0),"　　　年　　月　　日")</f>
        <v>　　　年　　月　　日</v>
      </c>
      <c r="M34" s="2220"/>
      <c r="N34" s="2221"/>
      <c r="O34" s="2192" t="str">
        <f>IFERROR(VLOOKUP($A$34,名簿!$A$10:$AZ$50,21,0),"")</f>
        <v/>
      </c>
      <c r="P34" s="2209" t="str">
        <f>IFERROR(VLOOKUP($A$34,名簿!$A$10:$AZ$50,47,0),"　　　年　　月　　日")</f>
        <v>　　　年　　月　　日</v>
      </c>
      <c r="Q34" s="2261" t="str">
        <f>IFERROR(VLOOKUP($A$34,名簿!$A$10:$AZ$50,22,0),"")</f>
        <v/>
      </c>
      <c r="R34" s="2235"/>
      <c r="S34" s="2195" t="str">
        <f>IFERROR(VLOOKUP($A$34,名簿!$A$10:$AX$50,49,0),"")</f>
        <v/>
      </c>
      <c r="T34" s="2192" t="str">
        <f>IFERROR(VLOOKUP($A$34,名簿!$A$10:$AZ$50,51,0),"")</f>
        <v/>
      </c>
      <c r="U34" s="849" t="str">
        <f>IFERROR(VLOOKUP($A$34,名簿!$A$10:$AZ$50,27,0),"")</f>
        <v/>
      </c>
      <c r="V34" s="849" t="str">
        <f>IFERROR(VLOOKUP($A$34,名簿!$A$10:$AZ$50,33,0),"")</f>
        <v/>
      </c>
      <c r="W34" s="849" t="str">
        <f>IFERROR(VLOOKUP($A$34,名簿!$A$10:$AZ$50,39,0),"")</f>
        <v/>
      </c>
      <c r="X34" s="633"/>
      <c r="Y34" s="634"/>
      <c r="Z34" s="634"/>
      <c r="AA34" s="634"/>
      <c r="AB34" s="634"/>
      <c r="AC34" s="635"/>
      <c r="AD34" s="10">
        <f>名簿!A27</f>
        <v>17</v>
      </c>
      <c r="AE34" s="10">
        <f>名簿!B27</f>
        <v>0</v>
      </c>
      <c r="AF34" s="10">
        <f>名簿!C27</f>
        <v>0</v>
      </c>
    </row>
    <row r="35" spans="1:32" ht="11.25" customHeight="1">
      <c r="A35" s="2298"/>
      <c r="B35" s="2301"/>
      <c r="C35" s="2202"/>
      <c r="D35" s="2190"/>
      <c r="E35" s="636"/>
      <c r="F35" s="2218"/>
      <c r="G35" s="2219"/>
      <c r="H35" s="2218"/>
      <c r="I35" s="2219"/>
      <c r="J35" s="2204"/>
      <c r="K35" s="2201"/>
      <c r="L35" s="2210"/>
      <c r="M35" s="2222"/>
      <c r="N35" s="2223"/>
      <c r="O35" s="2190"/>
      <c r="P35" s="2210"/>
      <c r="Q35" s="2262"/>
      <c r="R35" s="2236"/>
      <c r="S35" s="2196" t="str">
        <f>IFERROR(VLOOKUP($A$16,名簿!$A$10:$AR$50,44,0),"")</f>
        <v/>
      </c>
      <c r="T35" s="2190" t="str">
        <f>IFERROR(VLOOKUP($A$16,名簿!$A$10:$AR$50,44,0),"")</f>
        <v/>
      </c>
      <c r="U35" s="850" t="str">
        <f>IFERROR(VLOOKUP($A$34,名簿!$A$10:$AZ$50,28,0),"")</f>
        <v/>
      </c>
      <c r="V35" s="850" t="str">
        <f>IFERROR(VLOOKUP($A$34,名簿!$A$10:$AZ$50,34,0),"")</f>
        <v/>
      </c>
      <c r="W35" s="850" t="str">
        <f>IFERROR(VLOOKUP($A$34,名簿!$A$10:$AZ$50,40,0),"")</f>
        <v/>
      </c>
      <c r="X35" s="637"/>
      <c r="Y35" s="638"/>
      <c r="Z35" s="638"/>
      <c r="AA35" s="638"/>
      <c r="AB35" s="638"/>
      <c r="AC35" s="639"/>
      <c r="AD35" s="10">
        <f>名簿!A28</f>
        <v>18</v>
      </c>
      <c r="AE35" s="10">
        <f>名簿!B28</f>
        <v>0</v>
      </c>
      <c r="AF35" s="10">
        <f>名簿!C28</f>
        <v>0</v>
      </c>
    </row>
    <row r="36" spans="1:32" ht="11.25" customHeight="1">
      <c r="A36" s="2298"/>
      <c r="B36" s="2301"/>
      <c r="C36" s="2239" t="str">
        <f>IFERROR(VLOOKUP($A$34,名簿!$A$10:$AZ$50,3,0),"")</f>
        <v/>
      </c>
      <c r="D36" s="2190"/>
      <c r="E36" s="636"/>
      <c r="F36" s="2224" t="str">
        <f>F34</f>
        <v/>
      </c>
      <c r="G36" s="2225"/>
      <c r="H36" s="2224" t="str">
        <f>H34</f>
        <v/>
      </c>
      <c r="I36" s="2225"/>
      <c r="J36" s="2205"/>
      <c r="K36" s="2202"/>
      <c r="L36" s="2210"/>
      <c r="M36" s="2222"/>
      <c r="N36" s="2223"/>
      <c r="O36" s="2190"/>
      <c r="P36" s="2210"/>
      <c r="Q36" s="2214" t="str">
        <f>IFERROR(VLOOKUP($A$34,名簿!$A$10:$AZ$50,24,0),"")</f>
        <v/>
      </c>
      <c r="R36" s="2238"/>
      <c r="S36" s="2197" t="str">
        <f>IFERROR(VLOOKUP($A$16,名簿!$A$10:$AR$50,44,0),"")</f>
        <v/>
      </c>
      <c r="T36" s="2193" t="str">
        <f>IFERROR(VLOOKUP($A$16,名簿!$A$10:$AR$50,44,0),"")</f>
        <v/>
      </c>
      <c r="U36" s="850" t="str">
        <f>IFERROR(VLOOKUP($A$34,名簿!$A$10:$AZ$50,29,0),"")</f>
        <v/>
      </c>
      <c r="V36" s="850" t="str">
        <f>IFERROR(VLOOKUP($A$34,名簿!$A$10:$AZ$50,35,0),"")</f>
        <v/>
      </c>
      <c r="W36" s="850" t="str">
        <f>IFERROR(VLOOKUP($A$34,名簿!$A$10:$AZ$50,41,0),"")</f>
        <v/>
      </c>
      <c r="X36" s="640"/>
      <c r="Y36" s="641" t="s">
        <v>687</v>
      </c>
      <c r="Z36" s="641"/>
      <c r="AA36" s="641" t="s">
        <v>688</v>
      </c>
      <c r="AB36" s="641"/>
      <c r="AC36" s="642" t="s">
        <v>689</v>
      </c>
      <c r="AD36" s="10">
        <f>名簿!A29</f>
        <v>19</v>
      </c>
      <c r="AE36" s="10">
        <f>名簿!B29</f>
        <v>0</v>
      </c>
      <c r="AF36" s="10">
        <f>名簿!C29</f>
        <v>0</v>
      </c>
    </row>
    <row r="37" spans="1:32" ht="11.25" customHeight="1">
      <c r="A37" s="2298"/>
      <c r="B37" s="2301"/>
      <c r="C37" s="2240"/>
      <c r="D37" s="2190"/>
      <c r="E37" s="636"/>
      <c r="F37" s="2231" t="str">
        <f>IFERROR((DATEDIF(F34,$L$6,"y")+G39),"")</f>
        <v/>
      </c>
      <c r="G37" s="2233" t="s">
        <v>687</v>
      </c>
      <c r="H37" s="2231" t="str">
        <f>IF($C36="","",DATEDIF(H34,$L$6,"y"))</f>
        <v/>
      </c>
      <c r="I37" s="2233" t="s">
        <v>690</v>
      </c>
      <c r="J37" s="2306" t="str">
        <f>IFERROR(VLOOKUP($A$34,名簿!$A$10:$AZ$50,14,0),"")</f>
        <v/>
      </c>
      <c r="K37" s="848" t="str">
        <f>IFERROR(VLOOKUP($A$34,名簿!$A$10:$AZ$50,17,0),"")</f>
        <v/>
      </c>
      <c r="L37" s="2227" t="str">
        <f>IFERROR(VLOOKUP($A$34,名簿!$A$10:$AZ$50,19,0),"")</f>
        <v/>
      </c>
      <c r="M37" s="1320"/>
      <c r="N37" s="2229" t="str">
        <f>IFERROR(VLOOKUP($A$34,名簿!$A$10:$AZ$50,20,0),"")</f>
        <v/>
      </c>
      <c r="O37" s="2190"/>
      <c r="P37" s="2211" t="str">
        <f>IFERROR(VLOOKUP($A$34,名簿!$A$10:$AZ$50,48,0),"")</f>
        <v/>
      </c>
      <c r="Q37" s="2237"/>
      <c r="R37" s="2236"/>
      <c r="S37" s="2198" t="str">
        <f>IFERROR(VLOOKUP($A$34,名簿!$A$10:$AX$50,50,0),"")</f>
        <v/>
      </c>
      <c r="T37" s="2189" t="str">
        <f>IFERROR(VLOOKUP($A$34,名簿!$A$10:$AZ$50,52,0),"")</f>
        <v/>
      </c>
      <c r="U37" s="850" t="str">
        <f>IFERROR(VLOOKUP($A$34,名簿!$A$10:$AZ$50,30,0),"")</f>
        <v/>
      </c>
      <c r="V37" s="850" t="str">
        <f>IFERROR(VLOOKUP($A$34,名簿!$A$10:$AZ$50,36,0),"")</f>
        <v/>
      </c>
      <c r="W37" s="850" t="str">
        <f>IFERROR(VLOOKUP($A$34,名簿!$A$10:$AZ$50,42,0),"")</f>
        <v/>
      </c>
      <c r="X37" s="637"/>
      <c r="Y37" s="638"/>
      <c r="Z37" s="638"/>
      <c r="AA37" s="638"/>
      <c r="AB37" s="638"/>
      <c r="AC37" s="639"/>
      <c r="AD37" s="10">
        <f>名簿!A30</f>
        <v>20</v>
      </c>
      <c r="AE37" s="10">
        <f>名簿!B30</f>
        <v>0</v>
      </c>
      <c r="AF37" s="10">
        <f>名簿!C30</f>
        <v>0</v>
      </c>
    </row>
    <row r="38" spans="1:32" ht="11.25" customHeight="1">
      <c r="A38" s="2298"/>
      <c r="B38" s="2301"/>
      <c r="C38" s="2241" t="str">
        <f>IFERROR(VLOOKUP($A$34,名簿!$A$10:$AX$50,46,0),"")</f>
        <v/>
      </c>
      <c r="D38" s="2190"/>
      <c r="E38" s="636"/>
      <c r="F38" s="2232"/>
      <c r="G38" s="2234"/>
      <c r="H38" s="2232"/>
      <c r="I38" s="2234"/>
      <c r="J38" s="2307"/>
      <c r="K38" s="2201" t="str">
        <f>IFERROR(VLOOKUP($A$34,名簿!$A$10:$AZ$50,15,0),"")</f>
        <v/>
      </c>
      <c r="L38" s="2228"/>
      <c r="M38" s="645" t="s">
        <v>691</v>
      </c>
      <c r="N38" s="2230"/>
      <c r="O38" s="2190"/>
      <c r="P38" s="2212"/>
      <c r="Q38" s="2214" t="str">
        <f>IFERROR(VLOOKUP($A$34,名簿!$A$10:$AZ$50,25,0),"")</f>
        <v/>
      </c>
      <c r="R38" s="2198" t="str">
        <f>IFERROR(VLOOKUP($A$34,名簿!$A$10:$AZ$50,26,0),"")</f>
        <v/>
      </c>
      <c r="S38" s="2196" t="str">
        <f>IFERROR(VLOOKUP($A$16,名簿!$A$10:$AR$50,44,0),"")</f>
        <v/>
      </c>
      <c r="T38" s="2190" t="str">
        <f>IFERROR(VLOOKUP($A$16,名簿!$A$10:$AR$50,44,0),"")</f>
        <v/>
      </c>
      <c r="U38" s="850" t="str">
        <f>IFERROR(VLOOKUP($A$34,名簿!$A$10:$AZ$50,31,0),"")</f>
        <v/>
      </c>
      <c r="V38" s="850" t="str">
        <f>IFERROR(VLOOKUP($A$34,名簿!$A$10:$AZ$50,37,0),"")</f>
        <v/>
      </c>
      <c r="W38" s="850" t="str">
        <f>IFERROR(VLOOKUP($A$34,名簿!$A$10:$AZ$50,43,0),"")</f>
        <v/>
      </c>
      <c r="X38" s="637"/>
      <c r="Y38" s="638"/>
      <c r="Z38" s="638"/>
      <c r="AA38" s="638"/>
      <c r="AB38" s="638"/>
      <c r="AC38" s="639"/>
      <c r="AD38" s="10">
        <f>名簿!A31</f>
        <v>21</v>
      </c>
      <c r="AE38" s="10">
        <f>名簿!B31</f>
        <v>0</v>
      </c>
      <c r="AF38" s="10">
        <f>名簿!C31</f>
        <v>0</v>
      </c>
    </row>
    <row r="39" spans="1:32" ht="11.25" customHeight="1">
      <c r="A39" s="2299"/>
      <c r="B39" s="2302"/>
      <c r="C39" s="2242"/>
      <c r="D39" s="2191"/>
      <c r="E39" s="646"/>
      <c r="F39" s="647" t="s">
        <v>692</v>
      </c>
      <c r="G39" s="852" t="str">
        <f>IFERROR(VLOOKUP($A$34,名簿!$A$10:$AZ$50,7,0),"")</f>
        <v/>
      </c>
      <c r="H39" s="38" t="str">
        <f>IF(OR(H37="",H37&lt;65),"","＊")</f>
        <v/>
      </c>
      <c r="I39" s="607"/>
      <c r="J39" s="2308"/>
      <c r="K39" s="2226"/>
      <c r="L39" s="741" t="str">
        <f>IF(OR(L37="",L37&lt;160),"","＊")</f>
        <v/>
      </c>
      <c r="M39" s="648"/>
      <c r="N39" s="742"/>
      <c r="O39" s="2191"/>
      <c r="P39" s="2213"/>
      <c r="Q39" s="2215"/>
      <c r="R39" s="2199"/>
      <c r="S39" s="2199" t="str">
        <f>IFERROR(VLOOKUP($A$16,名簿!$A$10:$AR$50,44,0),"")</f>
        <v/>
      </c>
      <c r="T39" s="2191" t="str">
        <f>IFERROR(VLOOKUP($A$16,名簿!$A$10:$AR$50,44,0),"")</f>
        <v/>
      </c>
      <c r="U39" s="851" t="str">
        <f>IFERROR(VLOOKUP($A$34,名簿!$A$10:$AZ$50,32,0),"")</f>
        <v/>
      </c>
      <c r="V39" s="851" t="str">
        <f>IFERROR(VLOOKUP($A$34,名簿!$A$10:$AZ$50,38,0),"")</f>
        <v/>
      </c>
      <c r="W39" s="851" t="str">
        <f>IFERROR(VLOOKUP($A$34,名簿!$A$10:$AZ$50,44,0),"")</f>
        <v/>
      </c>
      <c r="X39" s="640"/>
      <c r="Y39" s="641" t="s">
        <v>687</v>
      </c>
      <c r="Z39" s="641"/>
      <c r="AA39" s="641" t="s">
        <v>688</v>
      </c>
      <c r="AB39" s="641"/>
      <c r="AC39" s="642" t="s">
        <v>689</v>
      </c>
      <c r="AD39" s="10">
        <f>名簿!A32</f>
        <v>22</v>
      </c>
      <c r="AE39" s="10">
        <f>名簿!B32</f>
        <v>0</v>
      </c>
      <c r="AF39" s="10">
        <f>名簿!C32</f>
        <v>0</v>
      </c>
    </row>
    <row r="40" spans="1:32" ht="11.25" customHeight="1">
      <c r="A40" s="2297"/>
      <c r="B40" s="2300">
        <v>5</v>
      </c>
      <c r="C40" s="2200" t="str">
        <f>IFERROR(VLOOKUP($A$40,名簿!$A$10:$AZ$50,4,0),"")</f>
        <v/>
      </c>
      <c r="D40" s="2192" t="str">
        <f>IFERROR(VLOOKUP($A$40,名簿!$A$10:$AZ$50,5,0),"")</f>
        <v/>
      </c>
      <c r="E40" s="632"/>
      <c r="F40" s="2216" t="str">
        <f>IFERROR(VLOOKUP($A$40,名簿!$A$10:$AZ$50,6,0),"")</f>
        <v/>
      </c>
      <c r="G40" s="2217"/>
      <c r="H40" s="2216" t="str">
        <f>IFERROR(VLOOKUP($A$40,名簿!$A$10:$AZ$50,9,0),"")</f>
        <v/>
      </c>
      <c r="I40" s="2217"/>
      <c r="J40" s="2203" t="str">
        <f>IFERROR(VLOOKUP($A$40,名簿!$A$10:$AZ$50,12,0),"")</f>
        <v/>
      </c>
      <c r="K40" s="2200" t="str">
        <f>IFERROR(VLOOKUP($A$40,名簿!$A$10:$AZ$50,13,0),"")</f>
        <v/>
      </c>
      <c r="L40" s="2209" t="str">
        <f>IFERROR(VLOOKUP($A$40,名簿!$A$10:$AZ$50,18,0),"　　　年　　月　　日")</f>
        <v>　　　年　　月　　日</v>
      </c>
      <c r="M40" s="2220"/>
      <c r="N40" s="2221"/>
      <c r="O40" s="2192" t="str">
        <f>IFERROR(VLOOKUP($A$40,名簿!$A$10:$AZ$50,21,0),"")</f>
        <v/>
      </c>
      <c r="P40" s="2209" t="str">
        <f>IFERROR(VLOOKUP($A$40,名簿!$A$10:$AZ$50,47,0),"　　　年　　月　　日")</f>
        <v>　　　年　　月　　日</v>
      </c>
      <c r="Q40" s="2261" t="str">
        <f>IFERROR(VLOOKUP($A$40,名簿!$A$10:$AZ$50,22,0),"")</f>
        <v/>
      </c>
      <c r="R40" s="2235"/>
      <c r="S40" s="2195" t="str">
        <f>IFERROR(VLOOKUP($A$40,名簿!$A$10:$AX$50,49,0),"")</f>
        <v/>
      </c>
      <c r="T40" s="2192" t="str">
        <f>IFERROR(VLOOKUP($A$40,名簿!$A$10:$AZ$50,51,0),"")</f>
        <v/>
      </c>
      <c r="U40" s="849" t="str">
        <f>IFERROR(VLOOKUP($A$40,名簿!$A$10:$AZ$50,27,0),"")</f>
        <v/>
      </c>
      <c r="V40" s="849" t="str">
        <f>IFERROR(VLOOKUP($A$40,名簿!$A$10:$AZ$50,33,0),"")</f>
        <v/>
      </c>
      <c r="W40" s="849" t="str">
        <f>IFERROR(VLOOKUP($A$40,名簿!$A$10:$AZ$50,39,0),"")</f>
        <v/>
      </c>
      <c r="X40" s="633"/>
      <c r="Y40" s="634"/>
      <c r="Z40" s="634"/>
      <c r="AA40" s="634"/>
      <c r="AB40" s="634"/>
      <c r="AC40" s="635"/>
      <c r="AD40" s="10">
        <f>名簿!A33</f>
        <v>23</v>
      </c>
      <c r="AE40" s="10">
        <f>名簿!B33</f>
        <v>0</v>
      </c>
      <c r="AF40" s="10">
        <f>名簿!C33</f>
        <v>0</v>
      </c>
    </row>
    <row r="41" spans="1:32" ht="11.25" customHeight="1">
      <c r="A41" s="2298"/>
      <c r="B41" s="2301"/>
      <c r="C41" s="2202"/>
      <c r="D41" s="2190"/>
      <c r="E41" s="636"/>
      <c r="F41" s="2218"/>
      <c r="G41" s="2219"/>
      <c r="H41" s="2218"/>
      <c r="I41" s="2219"/>
      <c r="J41" s="2204"/>
      <c r="K41" s="2201"/>
      <c r="L41" s="2210"/>
      <c r="M41" s="2222"/>
      <c r="N41" s="2223"/>
      <c r="O41" s="2190"/>
      <c r="P41" s="2210"/>
      <c r="Q41" s="2262"/>
      <c r="R41" s="2236"/>
      <c r="S41" s="2196" t="str">
        <f>IFERROR(VLOOKUP($A$16,名簿!$A$10:$AR$50,44,0),"")</f>
        <v/>
      </c>
      <c r="T41" s="2190" t="str">
        <f>IFERROR(VLOOKUP($A$16,名簿!$A$10:$AR$50,44,0),"")</f>
        <v/>
      </c>
      <c r="U41" s="850" t="str">
        <f>IFERROR(VLOOKUP($A$40,名簿!$A$10:$AZ$50,28,0),"")</f>
        <v/>
      </c>
      <c r="V41" s="850" t="str">
        <f>IFERROR(VLOOKUP($A$40,名簿!$A$10:$AZ$50,34,0),"")</f>
        <v/>
      </c>
      <c r="W41" s="850" t="str">
        <f>IFERROR(VLOOKUP($A$40,名簿!$A$10:$AZ$50,40,0),"")</f>
        <v/>
      </c>
      <c r="X41" s="637"/>
      <c r="Y41" s="638"/>
      <c r="Z41" s="638"/>
      <c r="AA41" s="638"/>
      <c r="AB41" s="638"/>
      <c r="AC41" s="639"/>
      <c r="AD41" s="10">
        <f>名簿!A34</f>
        <v>24</v>
      </c>
      <c r="AE41" s="10">
        <f>名簿!B34</f>
        <v>0</v>
      </c>
      <c r="AF41" s="10">
        <f>名簿!C34</f>
        <v>0</v>
      </c>
    </row>
    <row r="42" spans="1:32" ht="11.25" customHeight="1">
      <c r="A42" s="2298"/>
      <c r="B42" s="2301"/>
      <c r="C42" s="2239" t="str">
        <f>IFERROR(VLOOKUP($A$40,名簿!$A$10:$AZ$50,3,0),"")</f>
        <v/>
      </c>
      <c r="D42" s="2190"/>
      <c r="E42" s="636"/>
      <c r="F42" s="2224" t="str">
        <f>F40</f>
        <v/>
      </c>
      <c r="G42" s="2225"/>
      <c r="H42" s="2224" t="str">
        <f>H40</f>
        <v/>
      </c>
      <c r="I42" s="2225"/>
      <c r="J42" s="2205"/>
      <c r="K42" s="2202"/>
      <c r="L42" s="2210"/>
      <c r="M42" s="2222"/>
      <c r="N42" s="2223"/>
      <c r="O42" s="2190"/>
      <c r="P42" s="2210"/>
      <c r="Q42" s="2214" t="str">
        <f>IFERROR(VLOOKUP($A$40,名簿!$A$10:$AZ$50,24,0),"")</f>
        <v/>
      </c>
      <c r="R42" s="2238"/>
      <c r="S42" s="2197" t="str">
        <f>IFERROR(VLOOKUP($A$16,名簿!$A$10:$AR$50,44,0),"")</f>
        <v/>
      </c>
      <c r="T42" s="2193" t="str">
        <f>IFERROR(VLOOKUP($A$16,名簿!$A$10:$AR$50,44,0),"")</f>
        <v/>
      </c>
      <c r="U42" s="850" t="str">
        <f>IFERROR(VLOOKUP($A$40,名簿!$A$10:$AZ$50,29,0),"")</f>
        <v/>
      </c>
      <c r="V42" s="850" t="str">
        <f>IFERROR(VLOOKUP($A$40,名簿!$A$10:$AZ$50,35,0),"")</f>
        <v/>
      </c>
      <c r="W42" s="850" t="str">
        <f>IFERROR(VLOOKUP($A$40,名簿!$A$10:$AZ$50,41,0),"")</f>
        <v/>
      </c>
      <c r="X42" s="640"/>
      <c r="Y42" s="641" t="s">
        <v>687</v>
      </c>
      <c r="Z42" s="641"/>
      <c r="AA42" s="641" t="s">
        <v>688</v>
      </c>
      <c r="AB42" s="641"/>
      <c r="AC42" s="642" t="s">
        <v>689</v>
      </c>
      <c r="AD42" s="10">
        <f>名簿!A35</f>
        <v>25</v>
      </c>
      <c r="AE42" s="10">
        <f>名簿!B35</f>
        <v>0</v>
      </c>
      <c r="AF42" s="10">
        <f>名簿!C35</f>
        <v>0</v>
      </c>
    </row>
    <row r="43" spans="1:32" ht="11.25" customHeight="1">
      <c r="A43" s="2298"/>
      <c r="B43" s="2301"/>
      <c r="C43" s="2240"/>
      <c r="D43" s="2190"/>
      <c r="E43" s="636"/>
      <c r="F43" s="2231" t="str">
        <f>IFERROR((DATEDIF(F40,$L$6,"y")+G45),"")</f>
        <v/>
      </c>
      <c r="G43" s="2233" t="s">
        <v>687</v>
      </c>
      <c r="H43" s="2231" t="str">
        <f>IF($C42="","",DATEDIF(H40,$L$6,"y"))</f>
        <v/>
      </c>
      <c r="I43" s="2233" t="s">
        <v>690</v>
      </c>
      <c r="J43" s="2306" t="str">
        <f>IFERROR(VLOOKUP($A$40,名簿!$A$10:$AZ$50,14,0),"")</f>
        <v/>
      </c>
      <c r="K43" s="848" t="str">
        <f>IFERROR(VLOOKUP($A$40,名簿!$A$10:$AZ$50,17,0),"")</f>
        <v/>
      </c>
      <c r="L43" s="2227" t="str">
        <f>IFERROR(VLOOKUP($A$40,名簿!$A$10:$AZ$50,19,0),"")</f>
        <v/>
      </c>
      <c r="M43" s="1320"/>
      <c r="N43" s="2229" t="str">
        <f>IFERROR(VLOOKUP($A$40,名簿!$A$10:$AZ$50,20,0),"")</f>
        <v/>
      </c>
      <c r="O43" s="2190"/>
      <c r="P43" s="2211" t="str">
        <f>IFERROR(VLOOKUP($A$40,名簿!$A$10:$AZ$50,48,0),"")</f>
        <v/>
      </c>
      <c r="Q43" s="2237"/>
      <c r="R43" s="2236"/>
      <c r="S43" s="2198" t="str">
        <f>IFERROR(VLOOKUP($A$40,名簿!$A$10:$AX$50,50,0),"")</f>
        <v/>
      </c>
      <c r="T43" s="2189" t="str">
        <f>IFERROR(VLOOKUP($A$40,名簿!$A$10:$AZ$50,52,0),"")</f>
        <v/>
      </c>
      <c r="U43" s="850" t="str">
        <f>IFERROR(VLOOKUP($A$40,名簿!$A$10:$AZ$50,30,0),"")</f>
        <v/>
      </c>
      <c r="V43" s="850" t="str">
        <f>IFERROR(VLOOKUP($A$40,名簿!$A$10:$AZ$50,36,0),"")</f>
        <v/>
      </c>
      <c r="W43" s="850" t="str">
        <f>IFERROR(VLOOKUP($A$40,名簿!$A$10:$AZ$50,42,0),"")</f>
        <v/>
      </c>
      <c r="X43" s="637"/>
      <c r="Y43" s="638"/>
      <c r="Z43" s="638"/>
      <c r="AA43" s="638"/>
      <c r="AB43" s="638"/>
      <c r="AC43" s="639"/>
      <c r="AD43" s="10">
        <f>名簿!A36</f>
        <v>26</v>
      </c>
      <c r="AE43" s="10">
        <f>名簿!B36</f>
        <v>0</v>
      </c>
      <c r="AF43" s="10">
        <f>名簿!C36</f>
        <v>0</v>
      </c>
    </row>
    <row r="44" spans="1:32" ht="11.25" customHeight="1">
      <c r="A44" s="2298"/>
      <c r="B44" s="2301"/>
      <c r="C44" s="2241" t="str">
        <f>IFERROR(VLOOKUP($A$40,名簿!$A$10:$AX$50,46,0),"")</f>
        <v/>
      </c>
      <c r="D44" s="2190"/>
      <c r="E44" s="636"/>
      <c r="F44" s="2232"/>
      <c r="G44" s="2234"/>
      <c r="H44" s="2232"/>
      <c r="I44" s="2234"/>
      <c r="J44" s="2307"/>
      <c r="K44" s="2201" t="str">
        <f>IFERROR(VLOOKUP($A$40,名簿!$A$10:$AZ$50,15,0),"")</f>
        <v/>
      </c>
      <c r="L44" s="2228"/>
      <c r="M44" s="645" t="s">
        <v>691</v>
      </c>
      <c r="N44" s="2230"/>
      <c r="O44" s="2190"/>
      <c r="P44" s="2212"/>
      <c r="Q44" s="2214" t="str">
        <f>IFERROR(VLOOKUP($A$40,名簿!$A$10:$AZ$50,25,0),"")</f>
        <v/>
      </c>
      <c r="R44" s="2198" t="str">
        <f>IFERROR(VLOOKUP($A$40,名簿!$A$10:$AZ$50,26,0),"")</f>
        <v/>
      </c>
      <c r="S44" s="2196" t="str">
        <f>IFERROR(VLOOKUP($A$16,名簿!$A$10:$AR$50,44,0),"")</f>
        <v/>
      </c>
      <c r="T44" s="2190" t="str">
        <f>IFERROR(VLOOKUP($A$16,名簿!$A$10:$AR$50,44,0),"")</f>
        <v/>
      </c>
      <c r="U44" s="850" t="str">
        <f>IFERROR(VLOOKUP($A$40,名簿!$A$10:$AZ$50,31,0),"")</f>
        <v/>
      </c>
      <c r="V44" s="850" t="str">
        <f>IFERROR(VLOOKUP($A$40,名簿!$A$10:$AZ$50,37,0),"")</f>
        <v/>
      </c>
      <c r="W44" s="850" t="str">
        <f>IFERROR(VLOOKUP($A$40,名簿!$A$10:$AZ$50,43,0),"")</f>
        <v/>
      </c>
      <c r="X44" s="637"/>
      <c r="Y44" s="638"/>
      <c r="Z44" s="638"/>
      <c r="AA44" s="638"/>
      <c r="AB44" s="638"/>
      <c r="AC44" s="639"/>
      <c r="AD44" s="10">
        <f>名簿!A37</f>
        <v>27</v>
      </c>
      <c r="AE44" s="10">
        <f>名簿!B37</f>
        <v>0</v>
      </c>
      <c r="AF44" s="10">
        <f>名簿!C37</f>
        <v>0</v>
      </c>
    </row>
    <row r="45" spans="1:32" ht="11.25" customHeight="1">
      <c r="A45" s="2299"/>
      <c r="B45" s="2302"/>
      <c r="C45" s="2242"/>
      <c r="D45" s="2191"/>
      <c r="E45" s="646"/>
      <c r="F45" s="647" t="s">
        <v>692</v>
      </c>
      <c r="G45" s="852" t="str">
        <f>IFERROR(VLOOKUP($A$40,名簿!$A$10:$AZ$50,7,0),"")</f>
        <v/>
      </c>
      <c r="H45" s="38" t="str">
        <f>IF(OR(H43="",H43&lt;65),"","＊")</f>
        <v/>
      </c>
      <c r="I45" s="607"/>
      <c r="J45" s="2308"/>
      <c r="K45" s="2226"/>
      <c r="L45" s="741" t="str">
        <f>IF(OR(L43="",L43&lt;160),"","＊")</f>
        <v/>
      </c>
      <c r="M45" s="648"/>
      <c r="N45" s="742"/>
      <c r="O45" s="2191"/>
      <c r="P45" s="2213"/>
      <c r="Q45" s="2215"/>
      <c r="R45" s="2199"/>
      <c r="S45" s="2199" t="str">
        <f>IFERROR(VLOOKUP($A$16,名簿!$A$10:$AR$50,44,0),"")</f>
        <v/>
      </c>
      <c r="T45" s="2191" t="str">
        <f>IFERROR(VLOOKUP($A$16,名簿!$A$10:$AR$50,44,0),"")</f>
        <v/>
      </c>
      <c r="U45" s="851" t="str">
        <f>IFERROR(VLOOKUP($A$40,名簿!$A$10:$AZ$50,32,0),"")</f>
        <v/>
      </c>
      <c r="V45" s="851" t="str">
        <f>IFERROR(VLOOKUP($A$40,名簿!$A$10:$AZ$50,38,0),"")</f>
        <v/>
      </c>
      <c r="W45" s="851" t="str">
        <f>IFERROR(VLOOKUP($A$40,名簿!$A$10:$AZ$50,44,0),"")</f>
        <v/>
      </c>
      <c r="X45" s="640"/>
      <c r="Y45" s="641" t="s">
        <v>687</v>
      </c>
      <c r="Z45" s="641"/>
      <c r="AA45" s="641" t="s">
        <v>688</v>
      </c>
      <c r="AB45" s="641"/>
      <c r="AC45" s="642" t="s">
        <v>689</v>
      </c>
      <c r="AD45" s="10">
        <f>名簿!A38</f>
        <v>28</v>
      </c>
      <c r="AE45" s="10">
        <f>名簿!B38</f>
        <v>0</v>
      </c>
      <c r="AF45" s="10">
        <f>名簿!C38</f>
        <v>0</v>
      </c>
    </row>
    <row r="46" spans="1:32" ht="11.25" customHeight="1">
      <c r="A46" s="2297"/>
      <c r="B46" s="2300">
        <v>6</v>
      </c>
      <c r="C46" s="2200" t="str">
        <f>IFERROR(VLOOKUP($A$46,名簿!$A$10:$AZ$50,4,0),"")</f>
        <v/>
      </c>
      <c r="D46" s="2192" t="str">
        <f>IFERROR(VLOOKUP($A$46,名簿!$A$10:$AZ$50,5,0),"")</f>
        <v/>
      </c>
      <c r="E46" s="632"/>
      <c r="F46" s="2216" t="str">
        <f>IFERROR(VLOOKUP($A$46,名簿!$A$10:$AZ$50,6,0),"")</f>
        <v/>
      </c>
      <c r="G46" s="2217"/>
      <c r="H46" s="2216" t="str">
        <f>IFERROR(VLOOKUP($A$46,名簿!$A$10:$AZ$50,9,0),"")</f>
        <v/>
      </c>
      <c r="I46" s="2217"/>
      <c r="J46" s="2203" t="str">
        <f>IFERROR(VLOOKUP($A$46,名簿!$A$10:$AZ$50,12,0),"")</f>
        <v/>
      </c>
      <c r="K46" s="2200" t="str">
        <f>IFERROR(VLOOKUP($A$46,名簿!$A$10:$AZ$50,13,0),"")</f>
        <v/>
      </c>
      <c r="L46" s="2209" t="str">
        <f>IFERROR(VLOOKUP($A$46,名簿!$A$10:$AZ$50,18,0),"　　　年　　月　　日")</f>
        <v>　　　年　　月　　日</v>
      </c>
      <c r="M46" s="2220"/>
      <c r="N46" s="2221"/>
      <c r="O46" s="2192" t="str">
        <f>IFERROR(VLOOKUP($A$46,名簿!$A$10:$AZ$50,21,0),"")</f>
        <v/>
      </c>
      <c r="P46" s="2209" t="str">
        <f>IFERROR(VLOOKUP($A$46,名簿!$A$10:$AZ$50,47,0),"　　　年　　月　　日")</f>
        <v>　　　年　　月　　日</v>
      </c>
      <c r="Q46" s="2261" t="str">
        <f>IFERROR(VLOOKUP($A$46,名簿!$A$10:$AZ$50,22,0),"")</f>
        <v/>
      </c>
      <c r="R46" s="2235"/>
      <c r="S46" s="2195" t="str">
        <f>IFERROR(VLOOKUP($A$46,名簿!$A$10:$AX$50,49,0),"")</f>
        <v/>
      </c>
      <c r="T46" s="2192" t="str">
        <f>IFERROR(VLOOKUP($A$46,名簿!$A$10:$AZ$50,51,0),"")</f>
        <v/>
      </c>
      <c r="U46" s="849" t="str">
        <f>IFERROR(VLOOKUP($A$46,名簿!$A$10:$AZ$50,27,0),"")</f>
        <v/>
      </c>
      <c r="V46" s="849" t="str">
        <f>IFERROR(VLOOKUP($A$46,名簿!$A$10:$AZ$50,33,0),"")</f>
        <v/>
      </c>
      <c r="W46" s="849" t="str">
        <f>IFERROR(VLOOKUP($A$46,名簿!$A$10:$AZ$50,39,0),"")</f>
        <v/>
      </c>
      <c r="X46" s="633"/>
      <c r="Y46" s="634"/>
      <c r="Z46" s="634"/>
      <c r="AA46" s="634"/>
      <c r="AB46" s="634"/>
      <c r="AC46" s="635"/>
      <c r="AD46" s="10">
        <f>名簿!A39</f>
        <v>29</v>
      </c>
      <c r="AE46" s="10">
        <f>名簿!B39</f>
        <v>0</v>
      </c>
      <c r="AF46" s="10">
        <f>名簿!C39</f>
        <v>0</v>
      </c>
    </row>
    <row r="47" spans="1:32" ht="11.25" customHeight="1">
      <c r="A47" s="2298"/>
      <c r="B47" s="2301"/>
      <c r="C47" s="2202"/>
      <c r="D47" s="2190"/>
      <c r="E47" s="636"/>
      <c r="F47" s="2218"/>
      <c r="G47" s="2219"/>
      <c r="H47" s="2218"/>
      <c r="I47" s="2219"/>
      <c r="J47" s="2204"/>
      <c r="K47" s="2201"/>
      <c r="L47" s="2210"/>
      <c r="M47" s="2222"/>
      <c r="N47" s="2223"/>
      <c r="O47" s="2190"/>
      <c r="P47" s="2210"/>
      <c r="Q47" s="2262"/>
      <c r="R47" s="2236"/>
      <c r="S47" s="2196" t="str">
        <f>IFERROR(VLOOKUP($A$16,名簿!$A$10:$AR$50,44,0),"")</f>
        <v/>
      </c>
      <c r="T47" s="2190" t="str">
        <f>IFERROR(VLOOKUP($A$16,名簿!$A$10:$AR$50,44,0),"")</f>
        <v/>
      </c>
      <c r="U47" s="850" t="str">
        <f>IFERROR(VLOOKUP($A$46,名簿!$A$10:$AZ$50,28,0),"")</f>
        <v/>
      </c>
      <c r="V47" s="850" t="str">
        <f>IFERROR(VLOOKUP($A$46,名簿!$A$10:$AZ$50,34,0),"")</f>
        <v/>
      </c>
      <c r="W47" s="850" t="str">
        <f>IFERROR(VLOOKUP($A$46,名簿!$A$10:$AZ$50,40,0),"")</f>
        <v/>
      </c>
      <c r="X47" s="637"/>
      <c r="Y47" s="638"/>
      <c r="Z47" s="638"/>
      <c r="AA47" s="638"/>
      <c r="AB47" s="638"/>
      <c r="AC47" s="639"/>
      <c r="AD47" s="10">
        <f>名簿!A40</f>
        <v>30</v>
      </c>
      <c r="AE47" s="10">
        <f>名簿!B40</f>
        <v>0</v>
      </c>
      <c r="AF47" s="10">
        <f>名簿!C40</f>
        <v>0</v>
      </c>
    </row>
    <row r="48" spans="1:32" ht="11.25" customHeight="1">
      <c r="A48" s="2298"/>
      <c r="B48" s="2301"/>
      <c r="C48" s="2239" t="str">
        <f>IFERROR(VLOOKUP($A$46,名簿!$A$10:$AZ$50,3,0),"")</f>
        <v/>
      </c>
      <c r="D48" s="2190"/>
      <c r="E48" s="636"/>
      <c r="F48" s="2224" t="str">
        <f>F46</f>
        <v/>
      </c>
      <c r="G48" s="2225"/>
      <c r="H48" s="2224" t="str">
        <f>H46</f>
        <v/>
      </c>
      <c r="I48" s="2225"/>
      <c r="J48" s="2205"/>
      <c r="K48" s="2202"/>
      <c r="L48" s="2210"/>
      <c r="M48" s="2222"/>
      <c r="N48" s="2223"/>
      <c r="O48" s="2190"/>
      <c r="P48" s="2210"/>
      <c r="Q48" s="2214" t="str">
        <f>IFERROR(VLOOKUP($A$46,名簿!$A$10:$AZ$50,24,0),"")</f>
        <v/>
      </c>
      <c r="R48" s="2238"/>
      <c r="S48" s="2197" t="str">
        <f>IFERROR(VLOOKUP($A$16,名簿!$A$10:$AR$50,44,0),"")</f>
        <v/>
      </c>
      <c r="T48" s="2193" t="str">
        <f>IFERROR(VLOOKUP($A$16,名簿!$A$10:$AR$50,44,0),"")</f>
        <v/>
      </c>
      <c r="U48" s="850" t="str">
        <f>IFERROR(VLOOKUP($A$46,名簿!$A$10:$AZ$50,29,0),"")</f>
        <v/>
      </c>
      <c r="V48" s="850" t="str">
        <f>IFERROR(VLOOKUP($A$46,名簿!$A$10:$AZ$50,35,0),"")</f>
        <v/>
      </c>
      <c r="W48" s="850" t="str">
        <f>IFERROR(VLOOKUP($A$46,名簿!$A$10:$AZ$50,41,0),"")</f>
        <v/>
      </c>
      <c r="X48" s="640"/>
      <c r="Y48" s="641" t="s">
        <v>687</v>
      </c>
      <c r="Z48" s="641"/>
      <c r="AA48" s="641" t="s">
        <v>688</v>
      </c>
      <c r="AB48" s="641"/>
      <c r="AC48" s="642" t="s">
        <v>689</v>
      </c>
      <c r="AD48" s="10" t="e">
        <f>名簿!#REF!</f>
        <v>#REF!</v>
      </c>
      <c r="AE48" s="10" t="e">
        <f>名簿!#REF!</f>
        <v>#REF!</v>
      </c>
      <c r="AF48" s="10" t="e">
        <f>名簿!#REF!</f>
        <v>#REF!</v>
      </c>
    </row>
    <row r="49" spans="1:32" ht="11.25" customHeight="1">
      <c r="A49" s="2298"/>
      <c r="B49" s="2301"/>
      <c r="C49" s="2240"/>
      <c r="D49" s="2190"/>
      <c r="E49" s="636"/>
      <c r="F49" s="2231" t="str">
        <f>IFERROR((DATEDIF(F46,$L$6,"y")+G51),"")</f>
        <v/>
      </c>
      <c r="G49" s="2233" t="s">
        <v>687</v>
      </c>
      <c r="H49" s="2231" t="str">
        <f>IF($C48="","",DATEDIF(H46,$L$6,"y"))</f>
        <v/>
      </c>
      <c r="I49" s="2233" t="s">
        <v>690</v>
      </c>
      <c r="J49" s="2306" t="str">
        <f>IFERROR(VLOOKUP($A$46,名簿!$A$10:$AZ$50,14,0),"")</f>
        <v/>
      </c>
      <c r="K49" s="848" t="str">
        <f>IFERROR(VLOOKUP($A$46,名簿!$A$10:$AZ$50,17,0),"")</f>
        <v/>
      </c>
      <c r="L49" s="2227" t="str">
        <f>IFERROR(VLOOKUP($A$46,名簿!$A$10:$AZ$50,19,0),"")</f>
        <v/>
      </c>
      <c r="M49" s="1320"/>
      <c r="N49" s="2229" t="str">
        <f>IFERROR(VLOOKUP($A$46,名簿!$A$10:$AZ$50,20,0),"")</f>
        <v/>
      </c>
      <c r="O49" s="2190"/>
      <c r="P49" s="2211" t="str">
        <f>IFERROR(VLOOKUP($A$46,名簿!$A$10:$AZ$50,48,0),"")</f>
        <v/>
      </c>
      <c r="Q49" s="2237"/>
      <c r="R49" s="2236"/>
      <c r="S49" s="2198" t="str">
        <f>IFERROR(VLOOKUP($A$46,名簿!$A$10:$AX$50,50,0),"")</f>
        <v/>
      </c>
      <c r="T49" s="2189" t="str">
        <f>IFERROR(VLOOKUP($A$46,名簿!$A$10:$AZ$50,52,0),"")</f>
        <v/>
      </c>
      <c r="U49" s="850" t="str">
        <f>IFERROR(VLOOKUP($A$46,名簿!$A$10:$AZ$50,30,0),"")</f>
        <v/>
      </c>
      <c r="V49" s="850" t="str">
        <f>IFERROR(VLOOKUP($A$46,名簿!$A$10:$AZ$50,36,0),"")</f>
        <v/>
      </c>
      <c r="W49" s="850" t="str">
        <f>IFERROR(VLOOKUP($A$46,名簿!$A$10:$AZ$50,42,0),"")</f>
        <v/>
      </c>
      <c r="X49" s="637"/>
      <c r="Y49" s="638"/>
      <c r="Z49" s="638"/>
      <c r="AA49" s="638"/>
      <c r="AB49" s="638"/>
      <c r="AC49" s="639"/>
      <c r="AD49" s="10" t="e">
        <f>名簿!#REF!</f>
        <v>#REF!</v>
      </c>
      <c r="AE49" s="10" t="e">
        <f>名簿!#REF!</f>
        <v>#REF!</v>
      </c>
      <c r="AF49" s="10" t="e">
        <f>名簿!#REF!</f>
        <v>#REF!</v>
      </c>
    </row>
    <row r="50" spans="1:32" ht="11.25" customHeight="1">
      <c r="A50" s="2298"/>
      <c r="B50" s="2301"/>
      <c r="C50" s="2241" t="str">
        <f>IFERROR(VLOOKUP($A$46,名簿!$A$10:$AX$50,46,0),"")</f>
        <v/>
      </c>
      <c r="D50" s="2190"/>
      <c r="E50" s="636"/>
      <c r="F50" s="2232"/>
      <c r="G50" s="2234"/>
      <c r="H50" s="2232"/>
      <c r="I50" s="2234"/>
      <c r="J50" s="2307"/>
      <c r="K50" s="2201" t="str">
        <f>IFERROR(VLOOKUP($A$46,名簿!$A$10:$AZ$50,15,0),"")</f>
        <v/>
      </c>
      <c r="L50" s="2228"/>
      <c r="M50" s="645" t="s">
        <v>691</v>
      </c>
      <c r="N50" s="2230"/>
      <c r="O50" s="2190"/>
      <c r="P50" s="2212"/>
      <c r="Q50" s="2214" t="str">
        <f>IFERROR(VLOOKUP($A$46,名簿!$A$10:$AZ$50,25,0),"")</f>
        <v/>
      </c>
      <c r="R50" s="2198" t="str">
        <f>IFERROR(VLOOKUP($A$46,名簿!$A$10:$AZ$50,26,0),"")</f>
        <v/>
      </c>
      <c r="S50" s="2196" t="str">
        <f>IFERROR(VLOOKUP($A$16,名簿!$A$10:$AR$50,44,0),"")</f>
        <v/>
      </c>
      <c r="T50" s="2190" t="str">
        <f>IFERROR(VLOOKUP($A$16,名簿!$A$10:$AR$50,44,0),"")</f>
        <v/>
      </c>
      <c r="U50" s="850" t="str">
        <f>IFERROR(VLOOKUP($A$46,名簿!$A$10:$AZ$50,31,0),"")</f>
        <v/>
      </c>
      <c r="V50" s="850" t="str">
        <f>IFERROR(VLOOKUP($A$46,名簿!$A$10:$AZ$50,37,0),"")</f>
        <v/>
      </c>
      <c r="W50" s="850" t="str">
        <f>IFERROR(VLOOKUP($A$46,名簿!$A$10:$AZ$50,43,0),"")</f>
        <v/>
      </c>
      <c r="X50" s="637"/>
      <c r="Y50" s="638"/>
      <c r="Z50" s="638"/>
      <c r="AA50" s="638"/>
      <c r="AB50" s="638"/>
      <c r="AC50" s="639"/>
      <c r="AD50" s="10" t="e">
        <f>名簿!#REF!</f>
        <v>#REF!</v>
      </c>
      <c r="AE50" s="10" t="e">
        <f>名簿!#REF!</f>
        <v>#REF!</v>
      </c>
      <c r="AF50" s="10" t="e">
        <f>名簿!#REF!</f>
        <v>#REF!</v>
      </c>
    </row>
    <row r="51" spans="1:32" ht="11.25" customHeight="1">
      <c r="A51" s="2299"/>
      <c r="B51" s="2302"/>
      <c r="C51" s="2242"/>
      <c r="D51" s="2191"/>
      <c r="E51" s="646"/>
      <c r="F51" s="647" t="s">
        <v>692</v>
      </c>
      <c r="G51" s="852" t="str">
        <f>IFERROR(VLOOKUP($A$46,名簿!$A$10:$AZ$50,7,0),"")</f>
        <v/>
      </c>
      <c r="H51" s="38" t="str">
        <f>IF(OR(H49="",H49&lt;64),"","＊")</f>
        <v/>
      </c>
      <c r="I51" s="607"/>
      <c r="J51" s="2308"/>
      <c r="K51" s="2226"/>
      <c r="L51" s="741" t="str">
        <f>IF(OR(L49="",L49&lt;160),"","＊")</f>
        <v/>
      </c>
      <c r="M51" s="648"/>
      <c r="N51" s="742"/>
      <c r="O51" s="2191"/>
      <c r="P51" s="2213"/>
      <c r="Q51" s="2215"/>
      <c r="R51" s="2199"/>
      <c r="S51" s="2199" t="str">
        <f>IFERROR(VLOOKUP($A$16,名簿!$A$10:$AR$50,44,0),"")</f>
        <v/>
      </c>
      <c r="T51" s="2191" t="str">
        <f>IFERROR(VLOOKUP($A$16,名簿!$A$10:$AR$50,44,0),"")</f>
        <v/>
      </c>
      <c r="U51" s="851" t="str">
        <f>IFERROR(VLOOKUP($A$46,名簿!$A$10:$AZ$50,32,0),"")</f>
        <v/>
      </c>
      <c r="V51" s="851" t="str">
        <f>IFERROR(VLOOKUP($A$46,名簿!$A$10:$AZ$50,38,0),"")</f>
        <v/>
      </c>
      <c r="W51" s="851" t="str">
        <f>IFERROR(VLOOKUP($A$46,名簿!$A$10:$AZ$50,44,0),"")</f>
        <v/>
      </c>
      <c r="X51" s="640"/>
      <c r="Y51" s="641" t="s">
        <v>687</v>
      </c>
      <c r="Z51" s="641"/>
      <c r="AA51" s="641" t="s">
        <v>688</v>
      </c>
      <c r="AB51" s="641"/>
      <c r="AC51" s="642" t="s">
        <v>689</v>
      </c>
      <c r="AD51" s="10" t="e">
        <f>名簿!#REF!</f>
        <v>#REF!</v>
      </c>
      <c r="AE51" s="10" t="e">
        <f>名簿!#REF!</f>
        <v>#REF!</v>
      </c>
      <c r="AF51" s="10" t="e">
        <f>名簿!#REF!</f>
        <v>#REF!</v>
      </c>
    </row>
    <row r="52" spans="1:32" ht="11.25" customHeight="1">
      <c r="A52" s="2297"/>
      <c r="B52" s="2300">
        <v>7</v>
      </c>
      <c r="C52" s="2200" t="str">
        <f>IFERROR(VLOOKUP($A$52,名簿!$A$10:$AZ$50,4,0),"")</f>
        <v/>
      </c>
      <c r="D52" s="2192" t="str">
        <f>IFERROR(VLOOKUP($A$52,名簿!$A$10:$AZ$50,5,0),"")</f>
        <v/>
      </c>
      <c r="E52" s="632"/>
      <c r="F52" s="2216" t="str">
        <f>IFERROR(VLOOKUP($A$52,名簿!$A$10:$AZ$50,6,0),"")</f>
        <v/>
      </c>
      <c r="G52" s="2217"/>
      <c r="H52" s="2216" t="str">
        <f>IFERROR(VLOOKUP($A$52,名簿!$A$10:$AZ$50,9,0),"")</f>
        <v/>
      </c>
      <c r="I52" s="2217"/>
      <c r="J52" s="2203" t="str">
        <f>IFERROR(VLOOKUP($A$52,名簿!$A$10:$AZ$50,12,0),"")</f>
        <v/>
      </c>
      <c r="K52" s="2200" t="str">
        <f>IFERROR(VLOOKUP($A$52,名簿!$A$10:$AZ$50,13,0),"")</f>
        <v/>
      </c>
      <c r="L52" s="2209" t="str">
        <f>IFERROR(VLOOKUP($A$52,名簿!$A$10:$AZ$50,18,0),"　　　年　　月　　日")</f>
        <v>　　　年　　月　　日</v>
      </c>
      <c r="M52" s="2220"/>
      <c r="N52" s="2221"/>
      <c r="O52" s="2192" t="str">
        <f>IFERROR(VLOOKUP($A$52,名簿!$A$10:$AZ$50,21,0),"")</f>
        <v/>
      </c>
      <c r="P52" s="2209" t="str">
        <f>IFERROR(VLOOKUP($A$52,名簿!$A$10:$AZ$50,47,0),"　　　年　　月　　日")</f>
        <v>　　　年　　月　　日</v>
      </c>
      <c r="Q52" s="2261" t="str">
        <f>IFERROR(VLOOKUP($A$52,名簿!$A$10:$AZ$50,22,0),"")</f>
        <v/>
      </c>
      <c r="R52" s="2235"/>
      <c r="S52" s="2195" t="str">
        <f>IFERROR(VLOOKUP($A$52,名簿!$A$10:$AX$50,49,0),"")</f>
        <v/>
      </c>
      <c r="T52" s="2192" t="str">
        <f>IFERROR(VLOOKUP($A$52,名簿!$A$10:$AZ$50,51,0),"")</f>
        <v/>
      </c>
      <c r="U52" s="849" t="str">
        <f>IFERROR(VLOOKUP($A$52,名簿!$A$10:$AZ$50,27,0),"")</f>
        <v/>
      </c>
      <c r="V52" s="849" t="str">
        <f>IFERROR(VLOOKUP($A$52,名簿!$A$10:$AZ$50,33,0),"")</f>
        <v/>
      </c>
      <c r="W52" s="849" t="str">
        <f>IFERROR(VLOOKUP($A$52,名簿!$A$10:$AZ$50,39,0),"")</f>
        <v/>
      </c>
      <c r="X52" s="633"/>
      <c r="Y52" s="634"/>
      <c r="Z52" s="634"/>
      <c r="AA52" s="634"/>
      <c r="AB52" s="634"/>
      <c r="AC52" s="635"/>
      <c r="AD52" s="10">
        <f>名簿!A41</f>
        <v>0</v>
      </c>
      <c r="AE52" s="10">
        <f>名簿!B41</f>
        <v>0</v>
      </c>
      <c r="AF52" s="10">
        <f>名簿!C41</f>
        <v>0</v>
      </c>
    </row>
    <row r="53" spans="1:32" ht="11.25" customHeight="1">
      <c r="A53" s="2298"/>
      <c r="B53" s="2301"/>
      <c r="C53" s="2202"/>
      <c r="D53" s="2190"/>
      <c r="E53" s="636"/>
      <c r="F53" s="2218"/>
      <c r="G53" s="2219"/>
      <c r="H53" s="2218"/>
      <c r="I53" s="2219"/>
      <c r="J53" s="2204"/>
      <c r="K53" s="2201"/>
      <c r="L53" s="2210"/>
      <c r="M53" s="2222"/>
      <c r="N53" s="2223"/>
      <c r="O53" s="2190"/>
      <c r="P53" s="2210"/>
      <c r="Q53" s="2262"/>
      <c r="R53" s="2236"/>
      <c r="S53" s="2196" t="str">
        <f>IFERROR(VLOOKUP($A$16,名簿!$A$10:$AR$50,44,0),"")</f>
        <v/>
      </c>
      <c r="T53" s="2190" t="str">
        <f>IFERROR(VLOOKUP($A$16,名簿!$A$10:$AR$50,44,0),"")</f>
        <v/>
      </c>
      <c r="U53" s="850" t="str">
        <f>IFERROR(VLOOKUP($A$52,名簿!$A$10:$AZ$50,28,0),"")</f>
        <v/>
      </c>
      <c r="V53" s="850" t="str">
        <f>IFERROR(VLOOKUP($A$52,名簿!$A$10:$AZ$50,34,0),"")</f>
        <v/>
      </c>
      <c r="W53" s="850" t="str">
        <f>IFERROR(VLOOKUP($A$52,名簿!$A$10:$AZ$50,40,0),"")</f>
        <v/>
      </c>
      <c r="X53" s="637"/>
      <c r="Y53" s="638"/>
      <c r="Z53" s="638"/>
      <c r="AA53" s="638"/>
      <c r="AB53" s="638"/>
      <c r="AC53" s="639"/>
      <c r="AD53" s="10">
        <f>名簿!A42</f>
        <v>0</v>
      </c>
      <c r="AE53" s="10">
        <f>名簿!B42</f>
        <v>0</v>
      </c>
      <c r="AF53" s="10">
        <f>名簿!C42</f>
        <v>0</v>
      </c>
    </row>
    <row r="54" spans="1:32" ht="11.25" customHeight="1">
      <c r="A54" s="2298"/>
      <c r="B54" s="2301"/>
      <c r="C54" s="2239" t="str">
        <f>IFERROR(VLOOKUP($A$52,名簿!$A$10:$AZ$50,3,0),"")</f>
        <v/>
      </c>
      <c r="D54" s="2190"/>
      <c r="E54" s="636"/>
      <c r="F54" s="2224" t="str">
        <f>F52</f>
        <v/>
      </c>
      <c r="G54" s="2225"/>
      <c r="H54" s="2224" t="str">
        <f>H52</f>
        <v/>
      </c>
      <c r="I54" s="2225"/>
      <c r="J54" s="2205"/>
      <c r="K54" s="2202"/>
      <c r="L54" s="2210"/>
      <c r="M54" s="2222"/>
      <c r="N54" s="2223"/>
      <c r="O54" s="2190"/>
      <c r="P54" s="2210"/>
      <c r="Q54" s="2214" t="str">
        <f>IFERROR(VLOOKUP($A$52,名簿!$A$10:$AZ$50,24,0),"")</f>
        <v/>
      </c>
      <c r="R54" s="2238"/>
      <c r="S54" s="2197" t="str">
        <f>IFERROR(VLOOKUP($A$16,名簿!$A$10:$AR$50,44,0),"")</f>
        <v/>
      </c>
      <c r="T54" s="2193" t="str">
        <f>IFERROR(VLOOKUP($A$16,名簿!$A$10:$AR$50,44,0),"")</f>
        <v/>
      </c>
      <c r="U54" s="850" t="str">
        <f>IFERROR(VLOOKUP($A$52,名簿!$A$10:$AZ$50,29,0),"")</f>
        <v/>
      </c>
      <c r="V54" s="850" t="str">
        <f>IFERROR(VLOOKUP($A$52,名簿!$A$10:$AZ$50,35,0),"")</f>
        <v/>
      </c>
      <c r="W54" s="850" t="str">
        <f>IFERROR(VLOOKUP($A$52,名簿!$A$10:$AZ$50,41,0),"")</f>
        <v/>
      </c>
      <c r="X54" s="640"/>
      <c r="Y54" s="641" t="s">
        <v>687</v>
      </c>
      <c r="Z54" s="641"/>
      <c r="AA54" s="641" t="s">
        <v>688</v>
      </c>
      <c r="AB54" s="641"/>
      <c r="AC54" s="642" t="s">
        <v>689</v>
      </c>
      <c r="AD54" s="10">
        <f>名簿!A43</f>
        <v>0</v>
      </c>
      <c r="AE54" s="10">
        <f>名簿!B43</f>
        <v>0</v>
      </c>
      <c r="AF54" s="10">
        <f>名簿!C43</f>
        <v>0</v>
      </c>
    </row>
    <row r="55" spans="1:32" ht="11.25" customHeight="1">
      <c r="A55" s="2298"/>
      <c r="B55" s="2301"/>
      <c r="C55" s="2240"/>
      <c r="D55" s="2190"/>
      <c r="E55" s="636"/>
      <c r="F55" s="2231" t="str">
        <f>IFERROR((DATEDIF(F52,$L$6,"y")+G57),"")</f>
        <v/>
      </c>
      <c r="G55" s="2233" t="s">
        <v>687</v>
      </c>
      <c r="H55" s="2231" t="str">
        <f>IF($C54="","",DATEDIF(H52,$L$6,"y"))</f>
        <v/>
      </c>
      <c r="I55" s="2233" t="s">
        <v>690</v>
      </c>
      <c r="J55" s="2306" t="str">
        <f>IFERROR(VLOOKUP($A$52,名簿!$A$10:$AZ$50,14,0),"")</f>
        <v/>
      </c>
      <c r="K55" s="848" t="str">
        <f>IFERROR(VLOOKUP($A$52,名簿!$A$10:$AZ$50,17,0),"")</f>
        <v/>
      </c>
      <c r="L55" s="2227" t="str">
        <f>IFERROR(VLOOKUP($A$52,名簿!$A$10:$AZ$50,19,0),"")</f>
        <v/>
      </c>
      <c r="M55" s="1320"/>
      <c r="N55" s="2229" t="str">
        <f>IFERROR(VLOOKUP($A$52,名簿!$A$10:$AZ$50,20,0),"")</f>
        <v/>
      </c>
      <c r="O55" s="2190"/>
      <c r="P55" s="2211" t="str">
        <f>IFERROR(VLOOKUP($A$52,名簿!$A$10:$AZ$50,48,0),"")</f>
        <v/>
      </c>
      <c r="Q55" s="2237"/>
      <c r="R55" s="2236"/>
      <c r="S55" s="2198" t="str">
        <f>IFERROR(VLOOKUP($A$52,名簿!$A$10:$AX$50,50,0),"")</f>
        <v/>
      </c>
      <c r="T55" s="2189" t="str">
        <f>IFERROR(VLOOKUP($A$52,名簿!$A$10:$AZ$50,52,0),"")</f>
        <v/>
      </c>
      <c r="U55" s="850" t="str">
        <f>IFERROR(VLOOKUP($A$52,名簿!$A$10:$AZ$50,30,0),"")</f>
        <v/>
      </c>
      <c r="V55" s="850" t="str">
        <f>IFERROR(VLOOKUP($A$52,名簿!$A$10:$AZ$50,36,0),"")</f>
        <v/>
      </c>
      <c r="W55" s="850" t="str">
        <f>IFERROR(VLOOKUP($A$52,名簿!$A$10:$AZ$50,42,0),"")</f>
        <v/>
      </c>
      <c r="X55" s="637"/>
      <c r="Y55" s="638"/>
      <c r="Z55" s="638"/>
      <c r="AA55" s="638"/>
      <c r="AB55" s="638"/>
      <c r="AC55" s="639"/>
      <c r="AD55" s="10">
        <f>名簿!A44</f>
        <v>0</v>
      </c>
      <c r="AE55" s="10">
        <f>名簿!B44</f>
        <v>0</v>
      </c>
      <c r="AF55" s="10">
        <f>名簿!C44</f>
        <v>0</v>
      </c>
    </row>
    <row r="56" spans="1:32" ht="11.25" customHeight="1">
      <c r="A56" s="2298"/>
      <c r="B56" s="2301"/>
      <c r="C56" s="2241" t="str">
        <f>IFERROR(VLOOKUP($A$52,名簿!$A$10:$AX$50,46,0),"")</f>
        <v/>
      </c>
      <c r="D56" s="2190"/>
      <c r="E56" s="636"/>
      <c r="F56" s="2232"/>
      <c r="G56" s="2234"/>
      <c r="H56" s="2232"/>
      <c r="I56" s="2234"/>
      <c r="J56" s="2307"/>
      <c r="K56" s="2201" t="str">
        <f>IFERROR(VLOOKUP($A$52,名簿!$A$10:$AZ$50,15,0),"")</f>
        <v/>
      </c>
      <c r="L56" s="2228"/>
      <c r="M56" s="645" t="s">
        <v>691</v>
      </c>
      <c r="N56" s="2230"/>
      <c r="O56" s="2190"/>
      <c r="P56" s="2212"/>
      <c r="Q56" s="2214" t="str">
        <f>IFERROR(VLOOKUP($A$52,名簿!$A$10:$AZ$50,25,0),"")</f>
        <v/>
      </c>
      <c r="R56" s="2198" t="str">
        <f>IFERROR(VLOOKUP($A$52,名簿!$A$10:$AZ$50,26,0),"")</f>
        <v/>
      </c>
      <c r="S56" s="2196" t="str">
        <f>IFERROR(VLOOKUP($A$16,名簿!$A$10:$AR$50,44,0),"")</f>
        <v/>
      </c>
      <c r="T56" s="2190"/>
      <c r="U56" s="850" t="str">
        <f>IFERROR(VLOOKUP($A$52,名簿!$A$10:$AZ$50,31,0),"")</f>
        <v/>
      </c>
      <c r="V56" s="850" t="str">
        <f>IFERROR(VLOOKUP($A$52,名簿!$A$10:$AZ$50,37,0),"")</f>
        <v/>
      </c>
      <c r="W56" s="850" t="str">
        <f>IFERROR(VLOOKUP($A$52,名簿!$A$10:$AZ$50,43,0),"")</f>
        <v/>
      </c>
      <c r="X56" s="637"/>
      <c r="Y56" s="638"/>
      <c r="Z56" s="638"/>
      <c r="AA56" s="638"/>
      <c r="AB56" s="638"/>
      <c r="AC56" s="639"/>
      <c r="AD56" s="10">
        <f>名簿!A45</f>
        <v>0</v>
      </c>
      <c r="AE56" s="10">
        <f>名簿!B45</f>
        <v>0</v>
      </c>
      <c r="AF56" s="10">
        <f>名簿!C45</f>
        <v>0</v>
      </c>
    </row>
    <row r="57" spans="1:32" ht="11.25" customHeight="1">
      <c r="A57" s="2299"/>
      <c r="B57" s="2302"/>
      <c r="C57" s="2242"/>
      <c r="D57" s="2191"/>
      <c r="E57" s="646"/>
      <c r="F57" s="647" t="s">
        <v>692</v>
      </c>
      <c r="G57" s="852" t="str">
        <f>IFERROR(VLOOKUP($A$52,名簿!$A$10:$AZ$50,7,0),"")</f>
        <v/>
      </c>
      <c r="H57" s="38" t="str">
        <f>IF(OR(H55="",H55&lt;64),"","＊")</f>
        <v/>
      </c>
      <c r="I57" s="607"/>
      <c r="J57" s="2308"/>
      <c r="K57" s="2226"/>
      <c r="L57" s="741" t="str">
        <f>IF(OR(L55="",L55&lt;160),"","＊")</f>
        <v/>
      </c>
      <c r="M57" s="648"/>
      <c r="N57" s="742"/>
      <c r="O57" s="2191"/>
      <c r="P57" s="2213"/>
      <c r="Q57" s="2215"/>
      <c r="R57" s="2199"/>
      <c r="S57" s="2199" t="str">
        <f>IFERROR(VLOOKUP($A$16,名簿!$A$10:$AR$50,44,0),"")</f>
        <v/>
      </c>
      <c r="T57" s="2191"/>
      <c r="U57" s="851" t="str">
        <f>IFERROR(VLOOKUP($A$52,名簿!$A$10:$AZ$50,32,0),"")</f>
        <v/>
      </c>
      <c r="V57" s="851" t="str">
        <f>IFERROR(VLOOKUP($A$52,名簿!$A$10:$AZ$50,38,0),"")</f>
        <v/>
      </c>
      <c r="W57" s="851" t="str">
        <f>IFERROR(VLOOKUP($A$52,名簿!$A$10:$AZ$50,44,0),"")</f>
        <v/>
      </c>
      <c r="X57" s="640"/>
      <c r="Y57" s="641" t="s">
        <v>687</v>
      </c>
      <c r="Z57" s="641"/>
      <c r="AA57" s="641" t="s">
        <v>688</v>
      </c>
      <c r="AB57" s="641"/>
      <c r="AC57" s="642" t="s">
        <v>689</v>
      </c>
      <c r="AD57" s="10">
        <f>名簿!A46</f>
        <v>0</v>
      </c>
      <c r="AE57" s="10">
        <f>名簿!B46</f>
        <v>0</v>
      </c>
      <c r="AF57" s="10">
        <f>名簿!C46</f>
        <v>0</v>
      </c>
    </row>
    <row r="58" spans="1:32" ht="11.25" customHeight="1">
      <c r="A58" s="2297"/>
      <c r="B58" s="2300">
        <v>8</v>
      </c>
      <c r="C58" s="2200" t="str">
        <f>IFERROR(VLOOKUP($A$58,名簿!$A$10:$AZ$50,4,0),"")</f>
        <v/>
      </c>
      <c r="D58" s="2192" t="str">
        <f>IFERROR(VLOOKUP($A$58,名簿!$A$10:$AZ$50,5,0),"")</f>
        <v/>
      </c>
      <c r="E58" s="632"/>
      <c r="F58" s="2216" t="str">
        <f>IFERROR(VLOOKUP($A$58,名簿!$A$10:$AZ$50,6,0),"")</f>
        <v/>
      </c>
      <c r="G58" s="2217"/>
      <c r="H58" s="2216" t="str">
        <f>IFERROR(VLOOKUP($A$58,名簿!$A$10:$AZ$50,9,0),"")</f>
        <v/>
      </c>
      <c r="I58" s="2217"/>
      <c r="J58" s="2203" t="str">
        <f>IFERROR(VLOOKUP($A$58,名簿!$A$10:$AZ$50,12,0),"")</f>
        <v/>
      </c>
      <c r="K58" s="2200" t="str">
        <f>IFERROR(VLOOKUP($A$58,名簿!$A$10:$AZ$50,13,0),"")</f>
        <v/>
      </c>
      <c r="L58" s="2209" t="str">
        <f>IFERROR(VLOOKUP($A$58,名簿!$A$10:$AZ$50,18,0),"　　　年　　月　　日")</f>
        <v>　　　年　　月　　日</v>
      </c>
      <c r="M58" s="2220"/>
      <c r="N58" s="2221"/>
      <c r="O58" s="2192" t="str">
        <f>IFERROR(VLOOKUP($A$58,名簿!$A$10:$AZ$50,21,0),"")</f>
        <v/>
      </c>
      <c r="P58" s="2209" t="str">
        <f>IFERROR(VLOOKUP($A$58,名簿!$A$10:$AZ$50,47,0),"　　　年　　月　　日")</f>
        <v>　　　年　　月　　日</v>
      </c>
      <c r="Q58" s="2261" t="str">
        <f>IFERROR(VLOOKUP($A$58,名簿!$A$10:$AZ$50,22,0),"")</f>
        <v/>
      </c>
      <c r="R58" s="2235"/>
      <c r="S58" s="2195" t="str">
        <f>IFERROR(VLOOKUP($A$58,名簿!$A$10:$AX$50,49,0),"")</f>
        <v/>
      </c>
      <c r="T58" s="2192" t="str">
        <f>IFERROR(VLOOKUP($A$58,名簿!$A$10:$AZ$50,51,0),"")</f>
        <v/>
      </c>
      <c r="U58" s="849" t="str">
        <f>IFERROR(VLOOKUP($A$58,名簿!$A$10:$AZ$50,27,0),"")</f>
        <v/>
      </c>
      <c r="V58" s="849" t="str">
        <f>IFERROR(VLOOKUP($A$58,名簿!$A$10:$AZ$50,33,0),"")</f>
        <v/>
      </c>
      <c r="W58" s="849" t="str">
        <f>IFERROR(VLOOKUP($A$58,名簿!$A$10:$AZ$50,39,0),"")</f>
        <v/>
      </c>
      <c r="X58" s="633"/>
      <c r="Y58" s="634"/>
      <c r="Z58" s="634"/>
      <c r="AA58" s="634"/>
      <c r="AB58" s="634"/>
      <c r="AC58" s="635"/>
    </row>
    <row r="59" spans="1:32" ht="11.25" customHeight="1">
      <c r="A59" s="2298"/>
      <c r="B59" s="2301"/>
      <c r="C59" s="2202"/>
      <c r="D59" s="2190"/>
      <c r="E59" s="636"/>
      <c r="F59" s="2218"/>
      <c r="G59" s="2219"/>
      <c r="H59" s="2218"/>
      <c r="I59" s="2219"/>
      <c r="J59" s="2204"/>
      <c r="K59" s="2201"/>
      <c r="L59" s="2210"/>
      <c r="M59" s="2222"/>
      <c r="N59" s="2223"/>
      <c r="O59" s="2190"/>
      <c r="P59" s="2210"/>
      <c r="Q59" s="2262"/>
      <c r="R59" s="2236"/>
      <c r="S59" s="2196" t="str">
        <f>IFERROR(VLOOKUP($A$16,名簿!$A$10:$AR$50,44,0),"")</f>
        <v/>
      </c>
      <c r="T59" s="2190" t="str">
        <f>IFERROR(VLOOKUP($A$16,名簿!$A$10:$AR$50,44,0),"")</f>
        <v/>
      </c>
      <c r="U59" s="850" t="str">
        <f>IFERROR(VLOOKUP($A$58,名簿!$A$10:$AZ$50,28,0),"")</f>
        <v/>
      </c>
      <c r="V59" s="850" t="str">
        <f>IFERROR(VLOOKUP($A$58,名簿!$A$10:$AZ$50,34,0),"")</f>
        <v/>
      </c>
      <c r="W59" s="850" t="str">
        <f>IFERROR(VLOOKUP($A$58,名簿!$A$10:$AZ$50,40,0),"")</f>
        <v/>
      </c>
      <c r="X59" s="637"/>
      <c r="Y59" s="638"/>
      <c r="Z59" s="638"/>
      <c r="AA59" s="638"/>
      <c r="AB59" s="638"/>
      <c r="AC59" s="639"/>
    </row>
    <row r="60" spans="1:32" ht="11.25" customHeight="1">
      <c r="A60" s="2298"/>
      <c r="B60" s="2301"/>
      <c r="C60" s="2239" t="str">
        <f>IFERROR(VLOOKUP($A$58,名簿!$A$10:$AZ$50,3,0),"")</f>
        <v/>
      </c>
      <c r="D60" s="2190"/>
      <c r="E60" s="636"/>
      <c r="F60" s="2224" t="str">
        <f>F58</f>
        <v/>
      </c>
      <c r="G60" s="2225"/>
      <c r="H60" s="2224" t="str">
        <f>H58</f>
        <v/>
      </c>
      <c r="I60" s="2225"/>
      <c r="J60" s="2205"/>
      <c r="K60" s="2202"/>
      <c r="L60" s="2210"/>
      <c r="M60" s="2222"/>
      <c r="N60" s="2223"/>
      <c r="O60" s="2190"/>
      <c r="P60" s="2210"/>
      <c r="Q60" s="2214" t="str">
        <f>IFERROR(VLOOKUP($A$58,名簿!$A$10:$AZ$50,24,0),"")</f>
        <v/>
      </c>
      <c r="R60" s="2238"/>
      <c r="S60" s="2197" t="str">
        <f>IFERROR(VLOOKUP($A$16,名簿!$A$10:$AR$50,44,0),"")</f>
        <v/>
      </c>
      <c r="T60" s="2193" t="str">
        <f>IFERROR(VLOOKUP($A$16,名簿!$A$10:$AR$50,44,0),"")</f>
        <v/>
      </c>
      <c r="U60" s="850" t="str">
        <f>IFERROR(VLOOKUP($A$58,名簿!$A$10:$AZ$50,29,0),"")</f>
        <v/>
      </c>
      <c r="V60" s="850" t="str">
        <f>IFERROR(VLOOKUP($A$58,名簿!$A$10:$AZ$50,35,0),"")</f>
        <v/>
      </c>
      <c r="W60" s="850" t="str">
        <f>IFERROR(VLOOKUP($A$58,名簿!$A$10:$AZ$50,41,0),"")</f>
        <v/>
      </c>
      <c r="X60" s="640"/>
      <c r="Y60" s="641" t="s">
        <v>687</v>
      </c>
      <c r="Z60" s="641"/>
      <c r="AA60" s="641" t="s">
        <v>688</v>
      </c>
      <c r="AB60" s="641"/>
      <c r="AC60" s="642" t="s">
        <v>689</v>
      </c>
    </row>
    <row r="61" spans="1:32" ht="11.25" customHeight="1">
      <c r="A61" s="2298"/>
      <c r="B61" s="2301"/>
      <c r="C61" s="2240"/>
      <c r="D61" s="2190"/>
      <c r="E61" s="636"/>
      <c r="F61" s="2231" t="str">
        <f>IFERROR((DATEDIF(F58,$L$6,"y")+G63),"")</f>
        <v/>
      </c>
      <c r="G61" s="2233" t="s">
        <v>687</v>
      </c>
      <c r="H61" s="2231" t="str">
        <f>IF($C60="","",DATEDIF(H58,$L$6,"y"))</f>
        <v/>
      </c>
      <c r="I61" s="2233" t="s">
        <v>690</v>
      </c>
      <c r="J61" s="2306" t="str">
        <f>IFERROR(VLOOKUP($A$58,名簿!$A$10:$AZ$50,14,0),"")</f>
        <v/>
      </c>
      <c r="K61" s="848" t="str">
        <f>IFERROR(VLOOKUP($A$58,名簿!$A$10:$AZ$50,17,0),"")</f>
        <v/>
      </c>
      <c r="L61" s="2227" t="str">
        <f>IFERROR(VLOOKUP($A$58,名簿!$A$10:$AZ$50,19,0),"")</f>
        <v/>
      </c>
      <c r="M61" s="1320"/>
      <c r="N61" s="2229" t="str">
        <f>IFERROR(VLOOKUP($A$58,名簿!$A$10:$AZ$50,20,0),"")</f>
        <v/>
      </c>
      <c r="O61" s="2190"/>
      <c r="P61" s="2211" t="str">
        <f>IFERROR(VLOOKUP($A$58,名簿!$A$10:$AZ$50,48,0),"")</f>
        <v/>
      </c>
      <c r="Q61" s="2237"/>
      <c r="R61" s="2236"/>
      <c r="S61" s="2198" t="str">
        <f>IFERROR(VLOOKUP($A$58,名簿!$A$10:$AX$50,50,0),"")</f>
        <v/>
      </c>
      <c r="T61" s="2189" t="str">
        <f>IFERROR(VLOOKUP($A$58,名簿!$A$10:$AZ$50,52,0),"")</f>
        <v/>
      </c>
      <c r="U61" s="850" t="str">
        <f>IFERROR(VLOOKUP($A$58,名簿!$A$10:$AZ$50,30,0),"")</f>
        <v/>
      </c>
      <c r="V61" s="850" t="str">
        <f>IFERROR(VLOOKUP($A$58,名簿!$A$10:$AZ$50,36,0),"")</f>
        <v/>
      </c>
      <c r="W61" s="850" t="str">
        <f>IFERROR(VLOOKUP($A$58,名簿!$A$10:$AZ$50,42,0),"")</f>
        <v/>
      </c>
      <c r="X61" s="637"/>
      <c r="Y61" s="638"/>
      <c r="Z61" s="638"/>
      <c r="AA61" s="638"/>
      <c r="AB61" s="638"/>
      <c r="AC61" s="639"/>
    </row>
    <row r="62" spans="1:32" ht="11.25" customHeight="1">
      <c r="A62" s="2298"/>
      <c r="B62" s="2301"/>
      <c r="C62" s="2241" t="str">
        <f>IFERROR(VLOOKUP($A$58,名簿!$A$10:$AX$50,46,0),"")</f>
        <v/>
      </c>
      <c r="D62" s="2190"/>
      <c r="E62" s="636"/>
      <c r="F62" s="2232"/>
      <c r="G62" s="2234"/>
      <c r="H62" s="2232"/>
      <c r="I62" s="2234"/>
      <c r="J62" s="2307"/>
      <c r="K62" s="2201" t="str">
        <f>IFERROR(VLOOKUP($A$58,名簿!$A$10:$AZ$50,15,0),"")</f>
        <v/>
      </c>
      <c r="L62" s="2228"/>
      <c r="M62" s="645" t="s">
        <v>691</v>
      </c>
      <c r="N62" s="2230"/>
      <c r="O62" s="2190"/>
      <c r="P62" s="2212"/>
      <c r="Q62" s="2214" t="str">
        <f>IFERROR(VLOOKUP($A$58,名簿!$A$10:$AZ$50,25,0),"")</f>
        <v/>
      </c>
      <c r="R62" s="2198" t="str">
        <f>IFERROR(VLOOKUP($A$58,名簿!$A$10:$AZ$50,26,0),"")</f>
        <v/>
      </c>
      <c r="S62" s="2196" t="str">
        <f>IFERROR(VLOOKUP($A$16,名簿!$A$10:$AR$50,44,0),"")</f>
        <v/>
      </c>
      <c r="T62" s="2190" t="str">
        <f>IFERROR(VLOOKUP($A$16,名簿!$A$10:$AR$50,44,0),"")</f>
        <v/>
      </c>
      <c r="U62" s="850" t="str">
        <f>IFERROR(VLOOKUP($A$58,名簿!$A$10:$AZ$50,31,0),"")</f>
        <v/>
      </c>
      <c r="V62" s="850" t="str">
        <f>IFERROR(VLOOKUP($A$58,名簿!$A$10:$AZ$50,37,0),"")</f>
        <v/>
      </c>
      <c r="W62" s="850" t="str">
        <f>IFERROR(VLOOKUP($A$58,名簿!$A$10:$AZ$50,43,0),"")</f>
        <v/>
      </c>
      <c r="X62" s="637"/>
      <c r="Y62" s="638"/>
      <c r="Z62" s="638"/>
      <c r="AA62" s="638"/>
      <c r="AB62" s="638"/>
      <c r="AC62" s="639"/>
    </row>
    <row r="63" spans="1:32" ht="11.25" customHeight="1">
      <c r="A63" s="2299"/>
      <c r="B63" s="2302"/>
      <c r="C63" s="2242"/>
      <c r="D63" s="2191"/>
      <c r="E63" s="646"/>
      <c r="F63" s="647" t="s">
        <v>692</v>
      </c>
      <c r="G63" s="852" t="str">
        <f>IFERROR(VLOOKUP($A$58,名簿!$A$10:$AZ$50,7,0),"")</f>
        <v/>
      </c>
      <c r="H63" s="38" t="str">
        <f>IF(OR(H61="",H61&lt;64),"","＊")</f>
        <v/>
      </c>
      <c r="I63" s="607"/>
      <c r="J63" s="2308"/>
      <c r="K63" s="2226"/>
      <c r="L63" s="741" t="str">
        <f>IF(OR(L61="",L61&lt;160),"","＊")</f>
        <v/>
      </c>
      <c r="M63" s="648"/>
      <c r="N63" s="742"/>
      <c r="O63" s="2191"/>
      <c r="P63" s="2213"/>
      <c r="Q63" s="2215"/>
      <c r="R63" s="2199"/>
      <c r="S63" s="2199" t="str">
        <f>IFERROR(VLOOKUP($A$16,名簿!$A$10:$AR$50,44,0),"")</f>
        <v/>
      </c>
      <c r="T63" s="2191" t="str">
        <f>IFERROR(VLOOKUP($A$16,名簿!$A$10:$AR$50,44,0),"")</f>
        <v/>
      </c>
      <c r="U63" s="851" t="str">
        <f>IFERROR(VLOOKUP($A$58,名簿!$A$10:$AZ$50,32,0),"")</f>
        <v/>
      </c>
      <c r="V63" s="851" t="str">
        <f>IFERROR(VLOOKUP($A$58,名簿!$A$10:$AZ$50,38,0),"")</f>
        <v/>
      </c>
      <c r="W63" s="851" t="str">
        <f>IFERROR(VLOOKUP($A$58,名簿!$A$10:$AZ$50,44,0),"")</f>
        <v/>
      </c>
      <c r="X63" s="640"/>
      <c r="Y63" s="641" t="s">
        <v>687</v>
      </c>
      <c r="Z63" s="641"/>
      <c r="AA63" s="641" t="s">
        <v>688</v>
      </c>
      <c r="AB63" s="641"/>
      <c r="AC63" s="642" t="s">
        <v>689</v>
      </c>
    </row>
    <row r="64" spans="1:32" ht="7.9" customHeight="1">
      <c r="A64" s="385"/>
      <c r="B64" s="11"/>
      <c r="C64" s="649"/>
      <c r="D64" s="649"/>
      <c r="E64" s="649"/>
      <c r="F64" s="649"/>
      <c r="G64" s="649"/>
      <c r="H64" s="649"/>
      <c r="I64" s="649"/>
      <c r="J64" s="1321"/>
      <c r="K64" s="1321"/>
      <c r="L64" s="649"/>
      <c r="M64" s="649"/>
      <c r="N64" s="649"/>
      <c r="O64" s="649"/>
      <c r="P64" s="649"/>
      <c r="Q64" s="649"/>
      <c r="R64" s="649"/>
      <c r="S64" s="649"/>
      <c r="T64" s="649"/>
      <c r="U64" s="1322"/>
      <c r="V64" s="1322"/>
      <c r="W64" s="649"/>
      <c r="X64" s="649"/>
      <c r="Y64" s="649"/>
      <c r="Z64" s="649"/>
      <c r="AA64" s="649"/>
      <c r="AB64" s="649"/>
      <c r="AC64" s="649"/>
    </row>
    <row r="65" spans="1:30" s="654" customFormat="1" ht="12.75" customHeight="1">
      <c r="A65" s="890"/>
      <c r="B65" s="650"/>
      <c r="C65" s="651" t="s">
        <v>694</v>
      </c>
      <c r="D65" s="652"/>
      <c r="E65" s="653"/>
      <c r="F65" s="652"/>
      <c r="G65" s="638"/>
      <c r="I65" s="638"/>
      <c r="J65" s="638"/>
      <c r="K65" s="655"/>
      <c r="M65" s="655"/>
      <c r="N65" s="656"/>
      <c r="O65" s="655"/>
      <c r="P65" s="656" t="s">
        <v>695</v>
      </c>
      <c r="Q65" s="655" t="s">
        <v>696</v>
      </c>
      <c r="R65" s="655"/>
      <c r="S65" s="655"/>
      <c r="T65" s="655"/>
      <c r="U65" s="653"/>
      <c r="V65" s="653"/>
      <c r="W65" s="653"/>
      <c r="X65" s="655"/>
      <c r="Y65" s="655"/>
      <c r="Z65" s="655"/>
      <c r="AA65" s="655"/>
      <c r="AB65" s="655"/>
      <c r="AC65" s="655"/>
      <c r="AD65" s="657"/>
    </row>
    <row r="66" spans="1:30" s="654" customFormat="1" ht="12.75" customHeight="1">
      <c r="A66" s="890"/>
      <c r="B66" s="650"/>
      <c r="C66" s="658" t="s">
        <v>697</v>
      </c>
      <c r="F66" s="638" t="s">
        <v>698</v>
      </c>
      <c r="G66" s="11"/>
      <c r="K66" s="638" t="s">
        <v>699</v>
      </c>
      <c r="M66" s="638"/>
      <c r="N66" s="659"/>
      <c r="O66" s="655"/>
      <c r="P66" s="656"/>
      <c r="Q66" s="638" t="s">
        <v>700</v>
      </c>
      <c r="R66" s="638"/>
      <c r="S66" s="638"/>
      <c r="T66" s="638"/>
      <c r="U66" s="11"/>
      <c r="V66" s="11"/>
      <c r="W66" s="11"/>
      <c r="X66" s="638"/>
      <c r="Y66" s="638"/>
      <c r="Z66" s="638"/>
      <c r="AA66" s="638"/>
      <c r="AB66" s="638"/>
      <c r="AC66" s="638"/>
      <c r="AD66" s="657"/>
    </row>
    <row r="67" spans="1:30" s="654" customFormat="1" ht="12.75" customHeight="1">
      <c r="A67" s="890"/>
      <c r="B67" s="650"/>
      <c r="C67" s="658" t="s">
        <v>701</v>
      </c>
      <c r="F67" s="654" t="s">
        <v>702</v>
      </c>
      <c r="G67" s="11"/>
      <c r="K67" s="638" t="s">
        <v>703</v>
      </c>
      <c r="N67" s="656"/>
      <c r="O67" s="655"/>
      <c r="P67" s="656" t="s">
        <v>704</v>
      </c>
      <c r="Q67" s="654" t="s">
        <v>705</v>
      </c>
      <c r="U67" s="657"/>
      <c r="V67" s="657"/>
      <c r="W67" s="657"/>
      <c r="AD67" s="657"/>
    </row>
    <row r="68" spans="1:30" s="654" customFormat="1" ht="12.75" customHeight="1">
      <c r="A68" s="890"/>
      <c r="B68" s="650"/>
      <c r="C68" s="658" t="s">
        <v>706</v>
      </c>
      <c r="F68" s="654" t="s">
        <v>707</v>
      </c>
      <c r="G68" s="638"/>
      <c r="H68" s="638"/>
      <c r="K68" s="638" t="s">
        <v>708</v>
      </c>
      <c r="M68" s="638"/>
      <c r="N68" s="659"/>
      <c r="O68" s="655"/>
      <c r="P68" s="656" t="s">
        <v>709</v>
      </c>
      <c r="Q68" s="638" t="s">
        <v>710</v>
      </c>
      <c r="R68" s="638"/>
      <c r="S68" s="638"/>
      <c r="T68" s="638"/>
      <c r="U68" s="11"/>
      <c r="V68" s="11"/>
      <c r="W68" s="11"/>
      <c r="X68" s="638"/>
      <c r="Y68" s="638"/>
      <c r="Z68" s="638"/>
      <c r="AA68" s="638"/>
      <c r="AB68" s="638"/>
      <c r="AC68" s="638"/>
      <c r="AD68" s="657"/>
    </row>
    <row r="69" spans="1:30" s="654" customFormat="1" ht="12.75" customHeight="1">
      <c r="A69" s="890"/>
      <c r="B69" s="650"/>
      <c r="C69" s="658" t="s">
        <v>711</v>
      </c>
      <c r="F69" s="654" t="s">
        <v>712</v>
      </c>
      <c r="G69" s="638"/>
      <c r="H69" s="638"/>
      <c r="K69" s="638" t="s">
        <v>713</v>
      </c>
      <c r="N69" s="656"/>
      <c r="O69" s="638"/>
      <c r="Q69" s="654" t="s">
        <v>714</v>
      </c>
      <c r="U69" s="657"/>
      <c r="V69" s="657"/>
      <c r="W69" s="657"/>
      <c r="AD69" s="657"/>
    </row>
    <row r="70" spans="1:30" s="654" customFormat="1" ht="12.75" customHeight="1">
      <c r="A70" s="890"/>
      <c r="B70" s="650"/>
      <c r="C70" s="654" t="s">
        <v>715</v>
      </c>
      <c r="E70" s="653"/>
      <c r="F70" s="638"/>
      <c r="G70" s="638"/>
      <c r="H70" s="638"/>
      <c r="I70" s="638"/>
      <c r="K70" s="625"/>
      <c r="M70" s="625"/>
      <c r="N70" s="660"/>
      <c r="O70" s="638"/>
      <c r="Q70" s="654" t="s">
        <v>716</v>
      </c>
      <c r="R70" s="625"/>
      <c r="S70" s="625"/>
      <c r="T70" s="625"/>
      <c r="U70" s="661"/>
      <c r="V70" s="661"/>
      <c r="W70" s="661"/>
      <c r="X70" s="625"/>
      <c r="Y70" s="625"/>
      <c r="Z70" s="625"/>
      <c r="AA70" s="625"/>
      <c r="AB70" s="625"/>
      <c r="AC70" s="625"/>
      <c r="AD70" s="657"/>
    </row>
    <row r="71" spans="1:30" s="654" customFormat="1" ht="12.75" customHeight="1">
      <c r="A71" s="890"/>
      <c r="C71" s="654" t="s">
        <v>717</v>
      </c>
      <c r="E71" s="657"/>
      <c r="N71" s="656"/>
      <c r="P71" s="656" t="s">
        <v>718</v>
      </c>
      <c r="Q71" s="654" t="s">
        <v>719</v>
      </c>
      <c r="U71" s="657"/>
      <c r="V71" s="657"/>
      <c r="W71" s="657"/>
      <c r="AD71" s="657"/>
    </row>
    <row r="72" spans="1:30" s="605" customFormat="1" ht="12.75" customHeight="1">
      <c r="A72" s="890"/>
      <c r="C72" s="654" t="s">
        <v>720</v>
      </c>
      <c r="E72" s="662"/>
      <c r="U72" s="662"/>
      <c r="V72" s="662"/>
      <c r="W72" s="662"/>
      <c r="AD72" s="662"/>
    </row>
    <row r="73" spans="1:30" ht="12.75" customHeight="1">
      <c r="O73" s="607"/>
      <c r="P73" s="663"/>
    </row>
    <row r="74" spans="1:30" ht="14.25" customHeight="1">
      <c r="O74" s="607"/>
      <c r="P74" s="663"/>
    </row>
    <row r="75" spans="1:30" ht="14.25" customHeight="1">
      <c r="O75" s="607"/>
      <c r="P75" s="663"/>
    </row>
    <row r="76" spans="1:30" ht="14.25" customHeight="1">
      <c r="O76" s="607"/>
      <c r="P76" s="663"/>
    </row>
    <row r="77" spans="1:30" ht="14.25" customHeight="1">
      <c r="O77" s="607"/>
      <c r="P77" s="607"/>
    </row>
    <row r="78" spans="1:30" ht="14.25" customHeight="1">
      <c r="O78" s="607"/>
      <c r="P78" s="607"/>
    </row>
    <row r="79" spans="1:30" ht="14.25" customHeight="1">
      <c r="P79" s="607"/>
    </row>
    <row r="80" spans="1:30" ht="14.25" customHeight="1">
      <c r="P80" s="607"/>
    </row>
    <row r="81" spans="3:16" ht="14.25" customHeight="1">
      <c r="P81" s="607"/>
    </row>
    <row r="82" spans="3:16" ht="14.25" customHeight="1">
      <c r="P82" s="626"/>
    </row>
    <row r="83" spans="3:16" ht="14.25" customHeight="1">
      <c r="P83" s="626"/>
    </row>
    <row r="84" spans="3:16" ht="14.25" customHeight="1">
      <c r="P84" s="626"/>
    </row>
    <row r="85" spans="3:16" ht="14.25" customHeight="1">
      <c r="C85" s="664"/>
      <c r="P85" s="607"/>
    </row>
    <row r="86" spans="3:16" ht="14.25" customHeight="1">
      <c r="C86" s="664"/>
      <c r="P86" s="607"/>
    </row>
    <row r="87" spans="3:16" ht="14.25" customHeight="1">
      <c r="C87" s="664"/>
      <c r="P87" s="607"/>
    </row>
    <row r="88" spans="3:16" ht="14.25" customHeight="1">
      <c r="P88" s="607"/>
    </row>
  </sheetData>
  <sheetProtection sheet="1" formatCells="0" formatColumns="0" formatRows="0" sort="0"/>
  <protectedRanges>
    <protectedRange sqref="L12:O15 P12 P14:P15" name="範囲1_1_1"/>
    <protectedRange sqref="P25:P27 P31:P33 P37:P39 P43:P45 P49:P51 P55:P57 P61:P64 P19:P21" name="範囲1"/>
  </protectedRanges>
  <mergeCells count="323">
    <mergeCell ref="V2:V4"/>
    <mergeCell ref="W2:AB4"/>
    <mergeCell ref="S40:S42"/>
    <mergeCell ref="S43:S45"/>
    <mergeCell ref="S46:S48"/>
    <mergeCell ref="S49:S51"/>
    <mergeCell ref="S52:S54"/>
    <mergeCell ref="S55:S57"/>
    <mergeCell ref="S58:S60"/>
    <mergeCell ref="W10:AA10"/>
    <mergeCell ref="W7:Y7"/>
    <mergeCell ref="U12:W13"/>
    <mergeCell ref="S16:S18"/>
    <mergeCell ref="S19:S21"/>
    <mergeCell ref="T16:T18"/>
    <mergeCell ref="T19:T21"/>
    <mergeCell ref="T40:T42"/>
    <mergeCell ref="W6:X6"/>
    <mergeCell ref="D5:I6"/>
    <mergeCell ref="L52:N54"/>
    <mergeCell ref="K52:K54"/>
    <mergeCell ref="R32:R33"/>
    <mergeCell ref="P31:P33"/>
    <mergeCell ref="Q32:Q33"/>
    <mergeCell ref="Q28:Q29"/>
    <mergeCell ref="R28:R29"/>
    <mergeCell ref="Q30:Q31"/>
    <mergeCell ref="R30:R31"/>
    <mergeCell ref="L31:L32"/>
    <mergeCell ref="N31:N32"/>
    <mergeCell ref="K32:K33"/>
    <mergeCell ref="L43:L44"/>
    <mergeCell ref="H19:H20"/>
    <mergeCell ref="I19:I20"/>
    <mergeCell ref="H37:H38"/>
    <mergeCell ref="I37:I38"/>
    <mergeCell ref="L37:L38"/>
    <mergeCell ref="N37:N38"/>
    <mergeCell ref="R34:R35"/>
    <mergeCell ref="R38:R39"/>
    <mergeCell ref="R36:R37"/>
    <mergeCell ref="J25:J27"/>
    <mergeCell ref="A3:A6"/>
    <mergeCell ref="A14:A15"/>
    <mergeCell ref="Q16:Q17"/>
    <mergeCell ref="R16:R17"/>
    <mergeCell ref="F14:G15"/>
    <mergeCell ref="H14:I15"/>
    <mergeCell ref="L14:N15"/>
    <mergeCell ref="H12:I13"/>
    <mergeCell ref="K20:K21"/>
    <mergeCell ref="N19:N20"/>
    <mergeCell ref="K4:Q5"/>
    <mergeCell ref="Q8:Q9"/>
    <mergeCell ref="R10:T10"/>
    <mergeCell ref="B12:B15"/>
    <mergeCell ref="D12:D15"/>
    <mergeCell ref="E12:E15"/>
    <mergeCell ref="F12:G13"/>
    <mergeCell ref="Q12:R12"/>
    <mergeCell ref="S12:S13"/>
    <mergeCell ref="S14:S15"/>
    <mergeCell ref="T12:T13"/>
    <mergeCell ref="T14:T15"/>
    <mergeCell ref="C13:C14"/>
    <mergeCell ref="K12:K13"/>
    <mergeCell ref="A28:A33"/>
    <mergeCell ref="B28:B33"/>
    <mergeCell ref="C28:C29"/>
    <mergeCell ref="D28:D33"/>
    <mergeCell ref="F28:G29"/>
    <mergeCell ref="H28:I29"/>
    <mergeCell ref="L28:N30"/>
    <mergeCell ref="C30:C31"/>
    <mergeCell ref="S61:S63"/>
    <mergeCell ref="L61:L62"/>
    <mergeCell ref="N61:N62"/>
    <mergeCell ref="K62:K63"/>
    <mergeCell ref="R52:R53"/>
    <mergeCell ref="R54:R55"/>
    <mergeCell ref="O52:O57"/>
    <mergeCell ref="P52:P54"/>
    <mergeCell ref="P55:P57"/>
    <mergeCell ref="Q56:Q57"/>
    <mergeCell ref="A40:A45"/>
    <mergeCell ref="B40:B45"/>
    <mergeCell ref="C40:C41"/>
    <mergeCell ref="Q40:Q41"/>
    <mergeCell ref="A34:A39"/>
    <mergeCell ref="B34:B39"/>
    <mergeCell ref="J19:J21"/>
    <mergeCell ref="J31:J33"/>
    <mergeCell ref="J37:J39"/>
    <mergeCell ref="J43:J45"/>
    <mergeCell ref="J49:J51"/>
    <mergeCell ref="F61:F62"/>
    <mergeCell ref="G61:G62"/>
    <mergeCell ref="H61:H62"/>
    <mergeCell ref="I61:I62"/>
    <mergeCell ref="J61:J63"/>
    <mergeCell ref="F37:F38"/>
    <mergeCell ref="J55:J57"/>
    <mergeCell ref="C34:C35"/>
    <mergeCell ref="D34:D39"/>
    <mergeCell ref="N43:N44"/>
    <mergeCell ref="K44:K45"/>
    <mergeCell ref="L34:N36"/>
    <mergeCell ref="Q34:Q35"/>
    <mergeCell ref="C36:C37"/>
    <mergeCell ref="C38:C39"/>
    <mergeCell ref="F36:G36"/>
    <mergeCell ref="H36:I36"/>
    <mergeCell ref="Q36:Q37"/>
    <mergeCell ref="O34:O39"/>
    <mergeCell ref="P34:P36"/>
    <mergeCell ref="P37:P39"/>
    <mergeCell ref="Q38:Q39"/>
    <mergeCell ref="F34:G35"/>
    <mergeCell ref="H34:I35"/>
    <mergeCell ref="G37:G38"/>
    <mergeCell ref="K38:K39"/>
    <mergeCell ref="Q52:Q53"/>
    <mergeCell ref="F49:F50"/>
    <mergeCell ref="G49:G50"/>
    <mergeCell ref="H49:H50"/>
    <mergeCell ref="I49:I50"/>
    <mergeCell ref="L49:L50"/>
    <mergeCell ref="N49:N50"/>
    <mergeCell ref="K50:K51"/>
    <mergeCell ref="F54:G54"/>
    <mergeCell ref="H54:I54"/>
    <mergeCell ref="Q54:Q55"/>
    <mergeCell ref="F55:F56"/>
    <mergeCell ref="G55:G56"/>
    <mergeCell ref="H55:H56"/>
    <mergeCell ref="I55:I56"/>
    <mergeCell ref="L55:L56"/>
    <mergeCell ref="N55:N56"/>
    <mergeCell ref="K56:K57"/>
    <mergeCell ref="R56:R57"/>
    <mergeCell ref="A58:A63"/>
    <mergeCell ref="B58:B63"/>
    <mergeCell ref="C58:C59"/>
    <mergeCell ref="D58:D63"/>
    <mergeCell ref="F58:G59"/>
    <mergeCell ref="H58:I59"/>
    <mergeCell ref="L58:N60"/>
    <mergeCell ref="Q58:Q59"/>
    <mergeCell ref="R58:R59"/>
    <mergeCell ref="R62:R63"/>
    <mergeCell ref="F60:G60"/>
    <mergeCell ref="H60:I60"/>
    <mergeCell ref="Q60:Q61"/>
    <mergeCell ref="R60:R61"/>
    <mergeCell ref="O58:O63"/>
    <mergeCell ref="P58:P60"/>
    <mergeCell ref="P61:P63"/>
    <mergeCell ref="Q62:Q63"/>
    <mergeCell ref="K58:K60"/>
    <mergeCell ref="A52:A57"/>
    <mergeCell ref="B52:B57"/>
    <mergeCell ref="C52:C53"/>
    <mergeCell ref="D52:D57"/>
    <mergeCell ref="A46:A51"/>
    <mergeCell ref="B46:B51"/>
    <mergeCell ref="C46:C47"/>
    <mergeCell ref="D46:D51"/>
    <mergeCell ref="F46:G47"/>
    <mergeCell ref="L46:N48"/>
    <mergeCell ref="Q46:Q47"/>
    <mergeCell ref="R46:R47"/>
    <mergeCell ref="R50:R51"/>
    <mergeCell ref="F48:G48"/>
    <mergeCell ref="H48:I48"/>
    <mergeCell ref="Q48:Q49"/>
    <mergeCell ref="R48:R49"/>
    <mergeCell ref="O46:O51"/>
    <mergeCell ref="P46:P48"/>
    <mergeCell ref="P49:P51"/>
    <mergeCell ref="Q50:Q51"/>
    <mergeCell ref="K46:K48"/>
    <mergeCell ref="C32:C33"/>
    <mergeCell ref="F30:G30"/>
    <mergeCell ref="H30:I30"/>
    <mergeCell ref="J28:J30"/>
    <mergeCell ref="K28:K30"/>
    <mergeCell ref="F31:F32"/>
    <mergeCell ref="G31:G32"/>
    <mergeCell ref="H31:H32"/>
    <mergeCell ref="I31:I32"/>
    <mergeCell ref="A22:A27"/>
    <mergeCell ref="B22:B27"/>
    <mergeCell ref="C22:C23"/>
    <mergeCell ref="D22:D27"/>
    <mergeCell ref="F22:G23"/>
    <mergeCell ref="F18:G18"/>
    <mergeCell ref="H18:I18"/>
    <mergeCell ref="Q18:Q19"/>
    <mergeCell ref="H22:I23"/>
    <mergeCell ref="L22:N24"/>
    <mergeCell ref="O22:O27"/>
    <mergeCell ref="P25:P27"/>
    <mergeCell ref="A16:A21"/>
    <mergeCell ref="B16:B21"/>
    <mergeCell ref="C16:C17"/>
    <mergeCell ref="D16:D21"/>
    <mergeCell ref="F16:G17"/>
    <mergeCell ref="H16:I17"/>
    <mergeCell ref="F19:F20"/>
    <mergeCell ref="G19:G20"/>
    <mergeCell ref="C18:C19"/>
    <mergeCell ref="C20:C21"/>
    <mergeCell ref="K16:K18"/>
    <mergeCell ref="J16:J18"/>
    <mergeCell ref="K14:K15"/>
    <mergeCell ref="J12:J13"/>
    <mergeCell ref="J14:J15"/>
    <mergeCell ref="Q13:R13"/>
    <mergeCell ref="Q14:R14"/>
    <mergeCell ref="X14:AC15"/>
    <mergeCell ref="V8:V9"/>
    <mergeCell ref="P12:P13"/>
    <mergeCell ref="P14:P15"/>
    <mergeCell ref="V14:V15"/>
    <mergeCell ref="W14:W15"/>
    <mergeCell ref="L12:N13"/>
    <mergeCell ref="O12:O15"/>
    <mergeCell ref="Q15:R15"/>
    <mergeCell ref="R8:U9"/>
    <mergeCell ref="W8:AC9"/>
    <mergeCell ref="C24:C25"/>
    <mergeCell ref="D8:G9"/>
    <mergeCell ref="D7:H7"/>
    <mergeCell ref="O28:O33"/>
    <mergeCell ref="P28:P30"/>
    <mergeCell ref="H24:I24"/>
    <mergeCell ref="C26:C27"/>
    <mergeCell ref="X12:AC13"/>
    <mergeCell ref="L6:O7"/>
    <mergeCell ref="K6:K7"/>
    <mergeCell ref="P6:P7"/>
    <mergeCell ref="L16:N18"/>
    <mergeCell ref="O16:O21"/>
    <mergeCell ref="Q26:Q27"/>
    <mergeCell ref="R22:R23"/>
    <mergeCell ref="Q24:Q25"/>
    <mergeCell ref="R24:R25"/>
    <mergeCell ref="Q22:Q23"/>
    <mergeCell ref="R26:R27"/>
    <mergeCell ref="R18:R19"/>
    <mergeCell ref="P19:P21"/>
    <mergeCell ref="Q20:Q21"/>
    <mergeCell ref="R20:R21"/>
    <mergeCell ref="K22:K24"/>
    <mergeCell ref="C54:C55"/>
    <mergeCell ref="C56:C57"/>
    <mergeCell ref="C60:C61"/>
    <mergeCell ref="C62:C63"/>
    <mergeCell ref="J40:J42"/>
    <mergeCell ref="J46:J48"/>
    <mergeCell ref="J52:J54"/>
    <mergeCell ref="J58:J60"/>
    <mergeCell ref="C42:C43"/>
    <mergeCell ref="C44:C45"/>
    <mergeCell ref="C48:C49"/>
    <mergeCell ref="C50:C51"/>
    <mergeCell ref="H46:I47"/>
    <mergeCell ref="F43:F44"/>
    <mergeCell ref="G43:G44"/>
    <mergeCell ref="H43:H44"/>
    <mergeCell ref="I43:I44"/>
    <mergeCell ref="F52:G53"/>
    <mergeCell ref="H52:I53"/>
    <mergeCell ref="F42:G42"/>
    <mergeCell ref="H42:I42"/>
    <mergeCell ref="P16:P18"/>
    <mergeCell ref="P43:P45"/>
    <mergeCell ref="Q44:Q45"/>
    <mergeCell ref="D40:D45"/>
    <mergeCell ref="F40:G41"/>
    <mergeCell ref="H40:I41"/>
    <mergeCell ref="L40:N42"/>
    <mergeCell ref="K40:K42"/>
    <mergeCell ref="R44:R45"/>
    <mergeCell ref="F24:G24"/>
    <mergeCell ref="K26:K27"/>
    <mergeCell ref="L25:L26"/>
    <mergeCell ref="N25:N26"/>
    <mergeCell ref="P22:P24"/>
    <mergeCell ref="F25:F26"/>
    <mergeCell ref="G25:G26"/>
    <mergeCell ref="H25:H26"/>
    <mergeCell ref="I25:I26"/>
    <mergeCell ref="L19:L20"/>
    <mergeCell ref="R40:R41"/>
    <mergeCell ref="Q42:Q43"/>
    <mergeCell ref="R42:R43"/>
    <mergeCell ref="O40:O45"/>
    <mergeCell ref="P40:P42"/>
    <mergeCell ref="C2:D2"/>
    <mergeCell ref="T43:T45"/>
    <mergeCell ref="T46:T48"/>
    <mergeCell ref="T49:T51"/>
    <mergeCell ref="T52:T54"/>
    <mergeCell ref="T55:T57"/>
    <mergeCell ref="T58:T60"/>
    <mergeCell ref="T61:T63"/>
    <mergeCell ref="C5:C6"/>
    <mergeCell ref="S22:S24"/>
    <mergeCell ref="S25:S27"/>
    <mergeCell ref="S28:S30"/>
    <mergeCell ref="S31:S33"/>
    <mergeCell ref="S34:S36"/>
    <mergeCell ref="S37:S39"/>
    <mergeCell ref="T22:T24"/>
    <mergeCell ref="T25:T27"/>
    <mergeCell ref="T28:T30"/>
    <mergeCell ref="T31:T33"/>
    <mergeCell ref="T34:T36"/>
    <mergeCell ref="T37:T39"/>
    <mergeCell ref="K34:K36"/>
    <mergeCell ref="J34:J36"/>
    <mergeCell ref="J22:J24"/>
  </mergeCells>
  <phoneticPr fontId="38"/>
  <dataValidations count="3">
    <dataValidation type="list" allowBlank="1" showInputMessage="1" showErrorMessage="1" sqref="E34:E63" xr:uid="{00000000-0002-0000-0500-000000000000}">
      <formula1>$AD$3:$AD$8</formula1>
    </dataValidation>
    <dataValidation type="list" allowBlank="1" showInputMessage="1" showErrorMessage="1" sqref="V8:V9" xr:uid="{59CFF8D5-3822-4477-832B-D018DB6C4732}">
      <formula1>$AF$2:$AF$5</formula1>
    </dataValidation>
    <dataValidation type="list" allowBlank="1" showInputMessage="1" showErrorMessage="1" sqref="E16:E33" xr:uid="{1EC84114-369A-4C8E-A0B2-2D3DB22331B8}">
      <formula1>$AD$2:$AD$13</formula1>
    </dataValidation>
  </dataValidations>
  <pageMargins left="0.70866141732283472" right="0.27559055118110237" top="0.47244094488188981" bottom="0.39370078740157483" header="0.31496062992125984" footer="0.19685039370078741"/>
  <pageSetup paperSize="8" orientation="landscape" blackAndWhite="1" r:id="rId1"/>
  <headerFooter>
    <oddFooter>&amp;R&amp;K00-0472022.10.12.改訂</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B05A-AA86-499D-8E45-B218082C2C51}">
  <sheetPr>
    <tabColor rgb="FFFFFF99"/>
  </sheetPr>
  <dimension ref="A1:T46"/>
  <sheetViews>
    <sheetView showZeros="0" topLeftCell="A13" zoomScaleNormal="100" zoomScaleSheetLayoutView="100" workbookViewId="0">
      <selection activeCell="C33" sqref="E37"/>
    </sheetView>
  </sheetViews>
  <sheetFormatPr defaultRowHeight="19.5" customHeight="1"/>
  <cols>
    <col min="1" max="1" width="2.625" customWidth="1"/>
    <col min="2" max="2" width="19.875" customWidth="1"/>
    <col min="3" max="3" width="20.5" customWidth="1"/>
    <col min="4" max="4" width="3.375" customWidth="1"/>
    <col min="5" max="5" width="10.625" customWidth="1"/>
    <col min="6" max="6" width="15.375" customWidth="1"/>
    <col min="7" max="7" width="4.625" customWidth="1"/>
    <col min="8" max="8" width="3.25" customWidth="1"/>
    <col min="9" max="9" width="4.625" customWidth="1"/>
    <col min="10" max="10" width="3.125" customWidth="1"/>
    <col min="11" max="11" width="5" customWidth="1"/>
    <col min="12" max="12" width="9.125" style="77" customWidth="1"/>
    <col min="13" max="18" width="9.125" customWidth="1"/>
  </cols>
  <sheetData>
    <row r="1" spans="1:20" ht="19.5" customHeight="1">
      <c r="A1" s="259"/>
      <c r="B1" s="518" t="s">
        <v>721</v>
      </c>
      <c r="C1" s="259"/>
      <c r="D1" s="259"/>
      <c r="E1" s="259"/>
      <c r="F1" s="259"/>
      <c r="G1" s="259"/>
      <c r="H1" s="259"/>
      <c r="I1" s="259"/>
      <c r="J1" s="259"/>
      <c r="K1" s="702"/>
    </row>
    <row r="2" spans="1:20" ht="16.149999999999999" customHeight="1">
      <c r="A2" s="259"/>
      <c r="B2" s="519"/>
      <c r="C2" s="259"/>
      <c r="D2" s="259"/>
      <c r="E2" s="259"/>
      <c r="F2" s="2364" t="str">
        <f>登録!I7</f>
        <v>　　年　　　月　　　日</v>
      </c>
      <c r="G2" s="2364"/>
      <c r="H2" s="2364"/>
      <c r="I2" s="2364"/>
      <c r="J2" s="2364"/>
    </row>
    <row r="3" spans="1:20" ht="16.149999999999999" customHeight="1">
      <c r="A3" s="259"/>
      <c r="B3" s="519"/>
      <c r="C3" s="259"/>
      <c r="D3" s="259"/>
      <c r="E3" s="259"/>
      <c r="F3" s="520"/>
      <c r="G3" s="520"/>
      <c r="H3" s="520"/>
      <c r="I3" s="520"/>
      <c r="J3" s="520"/>
    </row>
    <row r="4" spans="1:20" s="275" customFormat="1" ht="25.5" customHeight="1">
      <c r="A4" s="274"/>
      <c r="C4" s="521" t="s">
        <v>722</v>
      </c>
      <c r="D4" s="521"/>
      <c r="E4" s="521"/>
      <c r="F4" s="521"/>
      <c r="G4" s="521"/>
      <c r="H4" s="521"/>
      <c r="I4" s="521"/>
      <c r="J4" s="521"/>
      <c r="L4" s="762"/>
      <c r="M4"/>
      <c r="N4"/>
      <c r="O4"/>
      <c r="P4"/>
      <c r="Q4"/>
      <c r="R4"/>
      <c r="S4"/>
      <c r="T4"/>
    </row>
    <row r="5" spans="1:20" ht="19.5" customHeight="1">
      <c r="A5" s="259"/>
      <c r="B5" s="149" t="s">
        <v>723</v>
      </c>
      <c r="C5" s="226"/>
      <c r="D5" s="522"/>
      <c r="E5" s="259"/>
      <c r="F5" s="259"/>
      <c r="G5" s="259"/>
      <c r="H5" s="259"/>
      <c r="I5" s="259"/>
      <c r="J5" s="259"/>
      <c r="L5" s="911"/>
      <c r="M5" s="904"/>
      <c r="N5" s="904"/>
      <c r="O5" s="904"/>
      <c r="P5" s="904"/>
      <c r="Q5" s="904"/>
      <c r="R5" s="904"/>
    </row>
    <row r="6" spans="1:20" ht="19.5" customHeight="1">
      <c r="A6" s="259"/>
      <c r="B6" s="460" t="s">
        <v>724</v>
      </c>
      <c r="C6" s="149">
        <f>登録!D16</f>
        <v>0</v>
      </c>
      <c r="D6" s="522" t="s">
        <v>725</v>
      </c>
      <c r="E6" s="523"/>
      <c r="F6" s="259"/>
      <c r="G6" s="259"/>
      <c r="H6" s="259"/>
      <c r="I6" s="259"/>
      <c r="J6" s="259"/>
      <c r="L6" s="912" t="s">
        <v>726</v>
      </c>
      <c r="M6" s="913"/>
      <c r="N6" s="904"/>
      <c r="O6" s="904"/>
      <c r="P6" s="904"/>
      <c r="Q6" s="904"/>
      <c r="R6" s="904"/>
    </row>
    <row r="7" spans="1:20" ht="12" customHeight="1">
      <c r="A7" s="259"/>
      <c r="B7" s="460"/>
      <c r="C7" s="149"/>
      <c r="D7" s="522"/>
      <c r="E7" s="523"/>
      <c r="F7" s="259"/>
      <c r="G7" s="259"/>
      <c r="H7" s="259"/>
      <c r="I7" s="259"/>
      <c r="J7" s="259"/>
      <c r="L7" s="912"/>
      <c r="M7" s="904"/>
      <c r="N7" s="904"/>
      <c r="O7" s="904"/>
      <c r="P7" s="904"/>
      <c r="Q7" s="904"/>
      <c r="R7" s="904"/>
    </row>
    <row r="8" spans="1:20" ht="15.75">
      <c r="A8" s="259"/>
      <c r="B8" s="259"/>
      <c r="C8" s="524"/>
      <c r="D8" s="259"/>
      <c r="E8" s="259" t="s">
        <v>727</v>
      </c>
      <c r="G8" s="259"/>
      <c r="H8" s="259"/>
      <c r="I8" s="259"/>
      <c r="J8" s="259"/>
      <c r="L8" s="911"/>
      <c r="M8" s="904"/>
      <c r="N8" s="904"/>
      <c r="O8" s="904"/>
      <c r="P8" s="904"/>
      <c r="Q8" s="904"/>
      <c r="R8" s="904"/>
    </row>
    <row r="9" spans="1:20" ht="20.45" customHeight="1">
      <c r="A9" s="259"/>
      <c r="B9" s="259"/>
      <c r="C9" s="524" t="s">
        <v>728</v>
      </c>
      <c r="D9" s="525" t="s">
        <v>729</v>
      </c>
      <c r="E9" s="2362">
        <f>登録!I13</f>
        <v>0</v>
      </c>
      <c r="F9" s="2362"/>
      <c r="G9" s="2362"/>
      <c r="H9" s="2362"/>
      <c r="I9" s="2362"/>
      <c r="L9" s="911"/>
      <c r="M9" s="904"/>
      <c r="N9" s="904"/>
      <c r="O9" s="904"/>
      <c r="P9" s="904"/>
      <c r="Q9" s="904"/>
      <c r="R9" s="904"/>
    </row>
    <row r="10" spans="1:20" ht="20.45" customHeight="1">
      <c r="A10" s="259"/>
      <c r="B10" s="259"/>
      <c r="C10" s="524" t="s">
        <v>730</v>
      </c>
      <c r="D10" s="525" t="s">
        <v>729</v>
      </c>
      <c r="E10" s="2363">
        <f>登録!I8</f>
        <v>0</v>
      </c>
      <c r="F10" s="2363"/>
      <c r="G10" s="2363"/>
      <c r="H10" s="2363"/>
      <c r="I10" s="2363"/>
      <c r="L10" s="906" t="s">
        <v>731</v>
      </c>
      <c r="M10" s="904"/>
      <c r="N10" s="904"/>
      <c r="O10" s="904"/>
      <c r="P10" s="904"/>
      <c r="Q10" s="904"/>
      <c r="R10" s="904"/>
    </row>
    <row r="11" spans="1:20" ht="20.45" customHeight="1">
      <c r="A11" s="259"/>
      <c r="B11" s="259"/>
      <c r="C11" s="524" t="s">
        <v>732</v>
      </c>
      <c r="D11" s="525" t="s">
        <v>729</v>
      </c>
      <c r="E11" s="2362">
        <f>登録!I11</f>
        <v>0</v>
      </c>
      <c r="F11" s="2362"/>
      <c r="G11" s="1216"/>
      <c r="H11" s="91" t="s">
        <v>733</v>
      </c>
      <c r="I11" s="91"/>
      <c r="L11" s="906" t="s">
        <v>734</v>
      </c>
      <c r="M11" s="904"/>
      <c r="N11" s="904"/>
      <c r="O11" s="904"/>
      <c r="P11" s="904"/>
      <c r="Q11" s="904"/>
      <c r="R11" s="904"/>
    </row>
    <row r="12" spans="1:20" ht="20.45" customHeight="1">
      <c r="A12" s="259"/>
      <c r="B12" s="259"/>
      <c r="C12" s="524" t="s">
        <v>735</v>
      </c>
      <c r="D12" s="525" t="s">
        <v>729</v>
      </c>
      <c r="E12" s="2362">
        <f>登録!I14</f>
        <v>0</v>
      </c>
      <c r="F12" s="2362"/>
      <c r="G12" s="1216"/>
      <c r="H12" s="526"/>
      <c r="I12" s="527"/>
      <c r="L12" s="911"/>
      <c r="M12" s="904"/>
      <c r="N12" s="904"/>
      <c r="O12" s="904"/>
      <c r="P12" s="904"/>
      <c r="Q12" s="904"/>
      <c r="R12" s="904"/>
    </row>
    <row r="13" spans="1:20" ht="11.25" customHeight="1">
      <c r="A13" s="259"/>
      <c r="B13" s="259"/>
      <c r="C13" s="259"/>
      <c r="D13" s="259"/>
      <c r="E13" s="259"/>
      <c r="F13" s="259"/>
      <c r="G13" s="259"/>
      <c r="H13" s="259"/>
      <c r="I13" s="259"/>
      <c r="J13" s="259"/>
      <c r="L13" s="911"/>
      <c r="M13" s="904"/>
      <c r="N13" s="904"/>
      <c r="O13" s="904"/>
      <c r="P13" s="904"/>
      <c r="Q13" s="904"/>
      <c r="R13" s="904"/>
    </row>
    <row r="14" spans="1:20" ht="16.5" customHeight="1">
      <c r="A14" s="259"/>
      <c r="B14" s="2365" t="s">
        <v>736</v>
      </c>
      <c r="C14" s="2365"/>
      <c r="D14" s="2365"/>
      <c r="E14" s="2365"/>
      <c r="F14" s="2365"/>
      <c r="G14" s="2365"/>
      <c r="H14" s="2365"/>
      <c r="I14" s="2365"/>
      <c r="J14" s="2365"/>
      <c r="L14" s="911"/>
      <c r="M14" s="904"/>
      <c r="N14" s="904"/>
      <c r="O14" s="904"/>
      <c r="P14" s="904"/>
      <c r="Q14" s="904"/>
      <c r="R14" s="904"/>
    </row>
    <row r="15" spans="1:20" ht="16.5" customHeight="1">
      <c r="A15" s="259"/>
      <c r="B15" s="2362" t="s">
        <v>737</v>
      </c>
      <c r="C15" s="2362"/>
      <c r="D15" s="2362"/>
      <c r="E15" s="2362"/>
      <c r="F15" s="2362"/>
      <c r="G15" s="2362"/>
      <c r="H15" s="2362"/>
      <c r="I15" s="2362"/>
      <c r="J15" s="2362"/>
      <c r="L15" s="911"/>
      <c r="M15" s="904"/>
      <c r="N15" s="904"/>
      <c r="O15" s="904"/>
      <c r="P15" s="904"/>
      <c r="Q15" s="904"/>
      <c r="R15" s="904"/>
    </row>
    <row r="16" spans="1:20" ht="16.5" customHeight="1">
      <c r="A16" s="259"/>
      <c r="B16" s="2365" t="s">
        <v>738</v>
      </c>
      <c r="C16" s="2365"/>
      <c r="D16" s="2365"/>
      <c r="E16" s="2365"/>
      <c r="F16" s="2365"/>
      <c r="G16" s="2365"/>
      <c r="H16" s="2365"/>
      <c r="I16" s="2365"/>
      <c r="J16" s="2365"/>
      <c r="L16" s="911"/>
      <c r="M16" s="904"/>
      <c r="N16" s="904"/>
      <c r="O16" s="904"/>
      <c r="P16" s="904"/>
      <c r="Q16" s="904"/>
      <c r="R16" s="904"/>
    </row>
    <row r="17" spans="1:18" ht="16.5" customHeight="1">
      <c r="A17" s="259"/>
      <c r="B17" s="2365" t="s">
        <v>739</v>
      </c>
      <c r="C17" s="2365"/>
      <c r="D17" s="2365"/>
      <c r="E17" s="2365"/>
      <c r="F17" s="2365"/>
      <c r="G17" s="2365"/>
      <c r="H17" s="2365"/>
      <c r="I17" s="2365"/>
      <c r="J17" s="2365"/>
      <c r="L17" s="911"/>
      <c r="M17" s="904"/>
      <c r="N17" s="904"/>
      <c r="O17" s="904"/>
      <c r="P17" s="904"/>
      <c r="Q17" s="904"/>
      <c r="R17" s="904"/>
    </row>
    <row r="18" spans="1:18" ht="9" customHeight="1" thickBot="1">
      <c r="A18" s="259"/>
      <c r="B18" s="259"/>
      <c r="C18" s="259"/>
      <c r="D18" s="259"/>
      <c r="E18" s="259"/>
      <c r="F18" s="259"/>
      <c r="G18" s="259"/>
      <c r="H18" s="259"/>
      <c r="I18" s="259"/>
      <c r="J18" s="259"/>
      <c r="L18" s="911"/>
      <c r="M18" s="904"/>
      <c r="N18" s="904"/>
      <c r="O18" s="904"/>
      <c r="P18" s="904"/>
      <c r="Q18" s="904"/>
      <c r="R18" s="904"/>
    </row>
    <row r="19" spans="1:18" ht="18" customHeight="1">
      <c r="A19" s="259"/>
      <c r="B19" s="265" t="s">
        <v>740</v>
      </c>
      <c r="C19" s="2366" t="s">
        <v>741</v>
      </c>
      <c r="D19" s="2367"/>
      <c r="E19" s="2366" t="s">
        <v>742</v>
      </c>
      <c r="F19" s="2368"/>
      <c r="G19" s="2369" t="s">
        <v>743</v>
      </c>
      <c r="H19" s="2370"/>
      <c r="I19" s="2370"/>
      <c r="J19" s="2371"/>
      <c r="L19" s="911" t="s">
        <v>744</v>
      </c>
      <c r="M19" s="911"/>
      <c r="N19" s="914" t="s">
        <v>745</v>
      </c>
      <c r="O19" s="911" t="s">
        <v>746</v>
      </c>
      <c r="P19" s="911"/>
      <c r="Q19" s="904"/>
      <c r="R19" s="904"/>
    </row>
    <row r="20" spans="1:18" ht="18" customHeight="1" thickBot="1">
      <c r="A20" s="259"/>
      <c r="B20" s="266" t="s">
        <v>747</v>
      </c>
      <c r="C20" s="2372" t="s">
        <v>748</v>
      </c>
      <c r="D20" s="2373"/>
      <c r="E20" s="2372" t="s">
        <v>749</v>
      </c>
      <c r="F20" s="2374"/>
      <c r="G20" s="2372" t="s">
        <v>750</v>
      </c>
      <c r="H20" s="2374"/>
      <c r="I20" s="2374"/>
      <c r="J20" s="2375"/>
      <c r="L20" s="911"/>
      <c r="M20" s="904"/>
      <c r="N20" s="904"/>
      <c r="O20" s="904"/>
      <c r="P20" s="904"/>
      <c r="Q20" s="904"/>
      <c r="R20" s="904"/>
    </row>
    <row r="21" spans="1:18" ht="20.25" customHeight="1" thickTop="1">
      <c r="A21" s="259"/>
      <c r="B21" s="267"/>
      <c r="C21" s="2376"/>
      <c r="D21" s="2377"/>
      <c r="E21" s="2378"/>
      <c r="F21" s="2379"/>
      <c r="G21" s="260" t="s">
        <v>751</v>
      </c>
      <c r="H21" s="261" t="s">
        <v>752</v>
      </c>
      <c r="I21" s="262" t="s">
        <v>751</v>
      </c>
      <c r="J21" s="263" t="s">
        <v>753</v>
      </c>
      <c r="L21" s="906"/>
      <c r="M21" s="904"/>
      <c r="N21" s="904"/>
      <c r="O21" s="904"/>
      <c r="P21" s="904"/>
      <c r="Q21" s="904"/>
      <c r="R21" s="904"/>
    </row>
    <row r="22" spans="1:18" ht="20.25" customHeight="1">
      <c r="A22" s="259"/>
      <c r="B22" s="268"/>
      <c r="C22" s="2380" t="s">
        <v>693</v>
      </c>
      <c r="D22" s="2381"/>
      <c r="E22" s="2382"/>
      <c r="F22" s="2383"/>
      <c r="G22" s="2384"/>
      <c r="H22" s="2385"/>
      <c r="I22" s="2385"/>
      <c r="J22" s="2386"/>
      <c r="L22" s="906" t="s">
        <v>754</v>
      </c>
      <c r="M22" s="904"/>
      <c r="N22" s="904"/>
      <c r="O22" s="904"/>
      <c r="P22" s="904"/>
      <c r="Q22" s="904"/>
      <c r="R22" s="904"/>
    </row>
    <row r="23" spans="1:18" ht="20.25" customHeight="1">
      <c r="A23" s="259"/>
      <c r="B23" s="267"/>
      <c r="C23" s="2378"/>
      <c r="D23" s="2387"/>
      <c r="E23" s="2388"/>
      <c r="F23" s="2389"/>
      <c r="G23" s="260" t="s">
        <v>751</v>
      </c>
      <c r="H23" s="261" t="s">
        <v>752</v>
      </c>
      <c r="I23" s="262" t="s">
        <v>751</v>
      </c>
      <c r="J23" s="263" t="s">
        <v>753</v>
      </c>
      <c r="L23" s="906" t="s">
        <v>755</v>
      </c>
      <c r="M23" s="904"/>
      <c r="N23" s="904"/>
      <c r="O23" s="904"/>
      <c r="P23" s="904"/>
      <c r="Q23" s="904"/>
      <c r="R23" s="904"/>
    </row>
    <row r="24" spans="1:18" ht="20.25" customHeight="1">
      <c r="A24" s="259"/>
      <c r="B24" s="268"/>
      <c r="C24" s="2380" t="s">
        <v>693</v>
      </c>
      <c r="D24" s="2381"/>
      <c r="E24" s="2382"/>
      <c r="F24" s="2383"/>
      <c r="G24" s="2384"/>
      <c r="H24" s="2385"/>
      <c r="I24" s="2385"/>
      <c r="J24" s="2386"/>
    </row>
    <row r="25" spans="1:18" ht="20.25" customHeight="1">
      <c r="A25" s="259"/>
      <c r="B25" s="267"/>
      <c r="C25" s="2388"/>
      <c r="D25" s="2390"/>
      <c r="E25" s="2388"/>
      <c r="F25" s="2389"/>
      <c r="G25" s="260" t="s">
        <v>751</v>
      </c>
      <c r="H25" s="261" t="s">
        <v>752</v>
      </c>
      <c r="I25" s="262" t="s">
        <v>751</v>
      </c>
      <c r="J25" s="263" t="s">
        <v>753</v>
      </c>
    </row>
    <row r="26" spans="1:18" ht="20.25" customHeight="1">
      <c r="A26" s="259"/>
      <c r="B26" s="268"/>
      <c r="C26" s="2380" t="s">
        <v>693</v>
      </c>
      <c r="D26" s="2381"/>
      <c r="E26" s="2382"/>
      <c r="F26" s="2383"/>
      <c r="G26" s="2384"/>
      <c r="H26" s="2385"/>
      <c r="I26" s="2385"/>
      <c r="J26" s="2386"/>
    </row>
    <row r="27" spans="1:18" ht="20.25" customHeight="1">
      <c r="A27" s="259"/>
      <c r="B27" s="267"/>
      <c r="C27" s="2378"/>
      <c r="D27" s="2387"/>
      <c r="E27" s="2388"/>
      <c r="F27" s="2389"/>
      <c r="G27" s="260" t="s">
        <v>751</v>
      </c>
      <c r="H27" s="261" t="s">
        <v>752</v>
      </c>
      <c r="I27" s="262" t="s">
        <v>751</v>
      </c>
      <c r="J27" s="263" t="s">
        <v>753</v>
      </c>
    </row>
    <row r="28" spans="1:18" ht="20.25" customHeight="1">
      <c r="A28" s="259"/>
      <c r="B28" s="268"/>
      <c r="C28" s="2380" t="s">
        <v>756</v>
      </c>
      <c r="D28" s="2381"/>
      <c r="E28" s="2382"/>
      <c r="F28" s="2383"/>
      <c r="G28" s="2384"/>
      <c r="H28" s="2385"/>
      <c r="I28" s="2385"/>
      <c r="J28" s="2386"/>
    </row>
    <row r="29" spans="1:18" ht="20.25" customHeight="1">
      <c r="A29" s="259"/>
      <c r="B29" s="267"/>
      <c r="C29" s="2388"/>
      <c r="D29" s="2390"/>
      <c r="E29" s="2388"/>
      <c r="F29" s="2389"/>
      <c r="G29" s="260" t="s">
        <v>751</v>
      </c>
      <c r="H29" s="261" t="s">
        <v>752</v>
      </c>
      <c r="I29" s="262" t="s">
        <v>751</v>
      </c>
      <c r="J29" s="263" t="s">
        <v>753</v>
      </c>
    </row>
    <row r="30" spans="1:18" ht="20.25" customHeight="1">
      <c r="A30" s="259"/>
      <c r="B30" s="268"/>
      <c r="C30" s="2380" t="s">
        <v>756</v>
      </c>
      <c r="D30" s="2381"/>
      <c r="E30" s="2382"/>
      <c r="F30" s="2383"/>
      <c r="G30" s="2384"/>
      <c r="H30" s="2385"/>
      <c r="I30" s="2385"/>
      <c r="J30" s="2386"/>
    </row>
    <row r="31" spans="1:18" ht="20.25" customHeight="1">
      <c r="A31" s="259"/>
      <c r="B31" s="267"/>
      <c r="C31" s="2388"/>
      <c r="D31" s="2390"/>
      <c r="E31" s="2388"/>
      <c r="F31" s="2389"/>
      <c r="G31" s="260" t="s">
        <v>751</v>
      </c>
      <c r="H31" s="261" t="s">
        <v>752</v>
      </c>
      <c r="I31" s="262" t="s">
        <v>751</v>
      </c>
      <c r="J31" s="263" t="s">
        <v>753</v>
      </c>
    </row>
    <row r="32" spans="1:18" ht="20.25" customHeight="1">
      <c r="A32" s="259"/>
      <c r="B32" s="268"/>
      <c r="C32" s="2380" t="s">
        <v>756</v>
      </c>
      <c r="D32" s="2381"/>
      <c r="E32" s="2382"/>
      <c r="F32" s="2383"/>
      <c r="G32" s="2384"/>
      <c r="H32" s="2385"/>
      <c r="I32" s="2385"/>
      <c r="J32" s="2386"/>
    </row>
    <row r="33" spans="1:12" ht="20.25" customHeight="1">
      <c r="A33" s="259"/>
      <c r="B33" s="267"/>
      <c r="C33" s="2388"/>
      <c r="D33" s="2390"/>
      <c r="E33" s="2388"/>
      <c r="F33" s="2389"/>
      <c r="G33" s="260" t="s">
        <v>751</v>
      </c>
      <c r="H33" s="261" t="s">
        <v>752</v>
      </c>
      <c r="I33" s="262" t="s">
        <v>751</v>
      </c>
      <c r="J33" s="263" t="s">
        <v>753</v>
      </c>
    </row>
    <row r="34" spans="1:12" ht="20.25" customHeight="1">
      <c r="A34" s="259"/>
      <c r="B34" s="268"/>
      <c r="C34" s="2380" t="s">
        <v>756</v>
      </c>
      <c r="D34" s="2381"/>
      <c r="E34" s="2382"/>
      <c r="F34" s="2383"/>
      <c r="G34" s="2384"/>
      <c r="H34" s="2385"/>
      <c r="I34" s="2385"/>
      <c r="J34" s="2386"/>
    </row>
    <row r="35" spans="1:12" ht="20.25" customHeight="1">
      <c r="A35" s="259"/>
      <c r="B35" s="267"/>
      <c r="C35" s="2388"/>
      <c r="D35" s="2390"/>
      <c r="E35" s="2388"/>
      <c r="F35" s="2389"/>
      <c r="G35" s="260" t="s">
        <v>751</v>
      </c>
      <c r="H35" s="261" t="s">
        <v>752</v>
      </c>
      <c r="I35" s="262" t="s">
        <v>751</v>
      </c>
      <c r="J35" s="263" t="s">
        <v>753</v>
      </c>
    </row>
    <row r="36" spans="1:12" ht="20.25" customHeight="1">
      <c r="A36" s="259"/>
      <c r="B36" s="268"/>
      <c r="C36" s="2380" t="s">
        <v>756</v>
      </c>
      <c r="D36" s="2381"/>
      <c r="E36" s="2382"/>
      <c r="F36" s="2383"/>
      <c r="G36" s="2384"/>
      <c r="H36" s="2385"/>
      <c r="I36" s="2385"/>
      <c r="J36" s="2386"/>
    </row>
    <row r="37" spans="1:12" ht="20.25" customHeight="1">
      <c r="A37" s="259"/>
      <c r="B37" s="267"/>
      <c r="C37" s="2388"/>
      <c r="D37" s="2390"/>
      <c r="E37" s="2388"/>
      <c r="F37" s="2389"/>
      <c r="G37" s="260" t="s">
        <v>751</v>
      </c>
      <c r="H37" s="261" t="s">
        <v>752</v>
      </c>
      <c r="I37" s="262" t="s">
        <v>751</v>
      </c>
      <c r="J37" s="263" t="s">
        <v>753</v>
      </c>
    </row>
    <row r="38" spans="1:12" ht="20.25" customHeight="1">
      <c r="A38" s="259"/>
      <c r="B38" s="268"/>
      <c r="C38" s="2380" t="s">
        <v>756</v>
      </c>
      <c r="D38" s="2381"/>
      <c r="E38" s="2382"/>
      <c r="F38" s="2383"/>
      <c r="G38" s="2384"/>
      <c r="H38" s="2385"/>
      <c r="I38" s="2385"/>
      <c r="J38" s="2386"/>
    </row>
    <row r="39" spans="1:12" ht="20.25" customHeight="1">
      <c r="A39" s="259"/>
      <c r="B39" s="267"/>
      <c r="C39" s="2388"/>
      <c r="D39" s="2390"/>
      <c r="E39" s="2388"/>
      <c r="F39" s="2389"/>
      <c r="G39" s="260" t="s">
        <v>751</v>
      </c>
      <c r="H39" s="261" t="s">
        <v>752</v>
      </c>
      <c r="I39" s="262" t="s">
        <v>751</v>
      </c>
      <c r="J39" s="263" t="s">
        <v>753</v>
      </c>
    </row>
    <row r="40" spans="1:12" ht="20.25" customHeight="1" thickBot="1">
      <c r="A40" s="259"/>
      <c r="B40" s="269"/>
      <c r="C40" s="2380" t="s">
        <v>756</v>
      </c>
      <c r="D40" s="2381"/>
      <c r="E40" s="2391"/>
      <c r="F40" s="2392"/>
      <c r="G40" s="2393"/>
      <c r="H40" s="2394"/>
      <c r="I40" s="2394"/>
      <c r="J40" s="2395"/>
    </row>
    <row r="41" spans="1:12" ht="12" customHeight="1">
      <c r="A41" s="259"/>
      <c r="B41" s="271"/>
      <c r="C41" s="271"/>
      <c r="D41" s="271"/>
      <c r="E41" s="271"/>
      <c r="F41" s="271"/>
      <c r="G41" s="272"/>
      <c r="H41" s="272"/>
      <c r="I41" s="272"/>
      <c r="J41" s="272"/>
    </row>
    <row r="42" spans="1:12" s="19" customFormat="1" ht="13.15" customHeight="1">
      <c r="A42" s="273"/>
      <c r="B42" s="701" t="s">
        <v>757</v>
      </c>
      <c r="C42" s="264"/>
      <c r="D42" s="264"/>
      <c r="E42" s="264"/>
      <c r="F42" s="264"/>
      <c r="G42" s="264"/>
      <c r="H42" s="264"/>
      <c r="I42" s="264"/>
      <c r="J42" s="264"/>
      <c r="L42" s="339"/>
    </row>
    <row r="43" spans="1:12" s="19" customFormat="1" ht="13.15" customHeight="1">
      <c r="A43" s="273"/>
      <c r="B43" s="701" t="s">
        <v>758</v>
      </c>
      <c r="C43" s="264"/>
      <c r="D43" s="264"/>
      <c r="E43" s="264"/>
      <c r="F43" s="264"/>
      <c r="G43" s="264"/>
      <c r="H43" s="264"/>
      <c r="I43" s="264"/>
      <c r="J43" s="264"/>
      <c r="L43" s="339"/>
    </row>
    <row r="44" spans="1:12" ht="13.15" customHeight="1">
      <c r="B44" s="701" t="s">
        <v>759</v>
      </c>
    </row>
    <row r="45" spans="1:12" s="19" customFormat="1" ht="13.15" customHeight="1">
      <c r="A45" s="273"/>
      <c r="B45" s="701" t="s">
        <v>760</v>
      </c>
      <c r="C45" s="270"/>
      <c r="D45" s="270"/>
      <c r="E45" s="270"/>
      <c r="F45" s="270"/>
      <c r="G45" s="270"/>
      <c r="H45" s="270"/>
      <c r="I45" s="270"/>
      <c r="J45" s="270"/>
      <c r="L45" s="339"/>
    </row>
    <row r="46" spans="1:12" s="19" customFormat="1" ht="13.15" customHeight="1">
      <c r="B46" s="701" t="s">
        <v>761</v>
      </c>
      <c r="L46" s="339"/>
    </row>
  </sheetData>
  <mergeCells count="65">
    <mergeCell ref="C36:D36"/>
    <mergeCell ref="E36:F36"/>
    <mergeCell ref="G36:J36"/>
    <mergeCell ref="C37:D37"/>
    <mergeCell ref="E37:F37"/>
    <mergeCell ref="C40:D40"/>
    <mergeCell ref="E40:F40"/>
    <mergeCell ref="G40:J40"/>
    <mergeCell ref="C38:D38"/>
    <mergeCell ref="E38:F38"/>
    <mergeCell ref="G38:J38"/>
    <mergeCell ref="C39:D39"/>
    <mergeCell ref="E39:F39"/>
    <mergeCell ref="G30:J30"/>
    <mergeCell ref="C35:D35"/>
    <mergeCell ref="E35:F35"/>
    <mergeCell ref="C33:D33"/>
    <mergeCell ref="E33:F33"/>
    <mergeCell ref="C34:D34"/>
    <mergeCell ref="E34:F34"/>
    <mergeCell ref="G34:J34"/>
    <mergeCell ref="C31:D31"/>
    <mergeCell ref="E31:F31"/>
    <mergeCell ref="C32:D32"/>
    <mergeCell ref="E32:F32"/>
    <mergeCell ref="G32:J32"/>
    <mergeCell ref="C30:D30"/>
    <mergeCell ref="E30:F30"/>
    <mergeCell ref="C28:D28"/>
    <mergeCell ref="E28:F28"/>
    <mergeCell ref="G28:J28"/>
    <mergeCell ref="C29:D29"/>
    <mergeCell ref="E29:F29"/>
    <mergeCell ref="C26:D26"/>
    <mergeCell ref="E26:F26"/>
    <mergeCell ref="G26:J26"/>
    <mergeCell ref="C27:D27"/>
    <mergeCell ref="E27:F27"/>
    <mergeCell ref="C24:D24"/>
    <mergeCell ref="E24:F24"/>
    <mergeCell ref="G24:J24"/>
    <mergeCell ref="C25:D25"/>
    <mergeCell ref="E25:F25"/>
    <mergeCell ref="C22:D22"/>
    <mergeCell ref="E22:F22"/>
    <mergeCell ref="G22:J22"/>
    <mergeCell ref="C23:D23"/>
    <mergeCell ref="E23:F23"/>
    <mergeCell ref="C20:D20"/>
    <mergeCell ref="E20:F20"/>
    <mergeCell ref="G20:J20"/>
    <mergeCell ref="C21:D21"/>
    <mergeCell ref="E21:F21"/>
    <mergeCell ref="B15:J15"/>
    <mergeCell ref="B16:J16"/>
    <mergeCell ref="B17:J17"/>
    <mergeCell ref="C19:D19"/>
    <mergeCell ref="E19:F19"/>
    <mergeCell ref="G19:J19"/>
    <mergeCell ref="E9:I9"/>
    <mergeCell ref="E10:I10"/>
    <mergeCell ref="E11:F11"/>
    <mergeCell ref="F2:J2"/>
    <mergeCell ref="B14:J14"/>
    <mergeCell ref="E12:F12"/>
  </mergeCells>
  <phoneticPr fontId="38"/>
  <dataValidations count="1">
    <dataValidation type="list" allowBlank="1" showInputMessage="1" showErrorMessage="1" sqref="G35 I35 G21 I21 G23 I23 G27 I27 G25 I25 G39 I39 G29 I29 G37 I37 G33 I33 G31 I31" xr:uid="{D4B5D604-915F-44C0-AB2A-8D5A47E771E2}">
      <formula1>"□,■"</formula1>
    </dataValidation>
  </dataValidations>
  <pageMargins left="0.70866141732283472" right="0.70866141732283472" top="0.55118110236220474" bottom="0.47244094488188981" header="0.31496062992125984" footer="0.31496062992125984"/>
  <pageSetup paperSize="9" orientation="portrait" r:id="rId1"/>
  <headerFooter>
    <oddFooter>&amp;R&amp;K00-0482022.10.12.改訂</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44C86-95AD-469B-B7F0-6B5F8C9C9693}">
  <dimension ref="A1:Z54"/>
  <sheetViews>
    <sheetView showZeros="0" zoomScale="90" zoomScaleNormal="90" zoomScaleSheetLayoutView="80" workbookViewId="0">
      <selection activeCell="C33" sqref="E37"/>
    </sheetView>
  </sheetViews>
  <sheetFormatPr defaultColWidth="9" defaultRowHeight="24.75" customHeight="1" outlineLevelRow="1"/>
  <cols>
    <col min="1" max="1" width="2.125" style="88" customWidth="1"/>
    <col min="2" max="2" width="4.875" style="88" customWidth="1"/>
    <col min="3" max="3" width="13.5" style="88" customWidth="1"/>
    <col min="4" max="4" width="2.5" style="88" customWidth="1"/>
    <col min="5" max="5" width="18.75" style="88" customWidth="1"/>
    <col min="6" max="6" width="2.125" style="88" customWidth="1"/>
    <col min="7" max="7" width="4.875" style="88" customWidth="1"/>
    <col min="8" max="8" width="13.625" style="104" customWidth="1"/>
    <col min="9" max="9" width="2.5" style="104" customWidth="1"/>
    <col min="10" max="10" width="18.75" style="88" customWidth="1"/>
    <col min="11" max="11" width="2.125" style="88" customWidth="1"/>
    <col min="12" max="12" width="4.875" style="88" customWidth="1"/>
    <col min="13" max="13" width="13.625" style="88" customWidth="1"/>
    <col min="14" max="14" width="2.5" style="88" customWidth="1"/>
    <col min="15" max="15" width="18.375" style="88" customWidth="1"/>
    <col min="16" max="16" width="2.375" style="88" customWidth="1"/>
    <col min="17" max="17" width="1.75" style="88" customWidth="1"/>
    <col min="18" max="18" width="3.5" style="1144" customWidth="1"/>
    <col min="19" max="19" width="11.875" style="895" bestFit="1" customWidth="1"/>
    <col min="20" max="24" width="7.75" style="895" customWidth="1"/>
    <col min="25" max="26" width="9" style="895"/>
    <col min="27" max="16384" width="9" style="88"/>
  </cols>
  <sheetData>
    <row r="1" spans="1:26" ht="11.25" customHeight="1">
      <c r="B1" s="1217"/>
      <c r="G1" s="87"/>
    </row>
    <row r="2" spans="1:26" ht="12.75" customHeight="1">
      <c r="B2" s="1217"/>
      <c r="D2" s="1131"/>
      <c r="H2" s="88"/>
      <c r="I2" s="88"/>
      <c r="K2" s="111"/>
      <c r="L2" s="111"/>
    </row>
    <row r="3" spans="1:26" ht="24.75" customHeight="1">
      <c r="B3" s="2403" t="s">
        <v>762</v>
      </c>
      <c r="C3" s="2403"/>
      <c r="D3" s="113"/>
      <c r="G3" s="2411" t="s">
        <v>763</v>
      </c>
      <c r="H3" s="2411"/>
      <c r="I3" s="2411"/>
      <c r="J3" s="2411"/>
      <c r="K3" s="111"/>
      <c r="L3" s="111"/>
      <c r="M3" s="111"/>
      <c r="N3" s="111"/>
      <c r="O3" s="1142" t="str">
        <f>登録!I7</f>
        <v>　　年　　　月　　　日</v>
      </c>
    </row>
    <row r="4" spans="1:26" s="115" customFormat="1" ht="24.75" customHeight="1">
      <c r="A4" s="2400" t="s">
        <v>764</v>
      </c>
      <c r="B4" s="2401"/>
      <c r="C4" s="2401"/>
      <c r="D4" s="2402"/>
      <c r="E4" s="114"/>
      <c r="G4" s="116"/>
      <c r="H4" s="105" t="s">
        <v>765</v>
      </c>
      <c r="I4" s="105"/>
      <c r="J4" s="114"/>
      <c r="K4" s="114"/>
      <c r="L4" s="114"/>
      <c r="M4" s="114"/>
      <c r="N4" s="114"/>
      <c r="O4" s="114"/>
      <c r="R4" s="1145"/>
      <c r="S4" s="896"/>
      <c r="T4" s="896"/>
      <c r="U4" s="896"/>
      <c r="V4" s="896"/>
      <c r="W4" s="896"/>
      <c r="X4" s="896"/>
      <c r="Y4" s="896"/>
      <c r="Z4" s="896"/>
    </row>
    <row r="5" spans="1:26" ht="24.75" customHeight="1">
      <c r="B5" s="392"/>
      <c r="C5" s="106"/>
      <c r="D5" s="106"/>
      <c r="E5" s="107"/>
      <c r="F5" s="97"/>
      <c r="G5" s="2406">
        <f>登録!I$9</f>
        <v>0</v>
      </c>
      <c r="H5" s="2396" t="s">
        <v>58</v>
      </c>
      <c r="I5" s="2397"/>
      <c r="J5" s="495">
        <f>登録!I$8</f>
        <v>0</v>
      </c>
      <c r="K5" s="99"/>
      <c r="L5" s="91"/>
      <c r="M5" s="106"/>
      <c r="N5" s="106"/>
      <c r="O5" s="107"/>
    </row>
    <row r="6" spans="1:26" ht="24.75" customHeight="1">
      <c r="B6" s="392"/>
      <c r="C6" s="106"/>
      <c r="D6" s="106"/>
      <c r="E6" s="108"/>
      <c r="F6" s="97"/>
      <c r="G6" s="2407"/>
      <c r="H6" s="2396" t="s">
        <v>252</v>
      </c>
      <c r="I6" s="2397"/>
      <c r="J6" s="496">
        <f>登録!I$45</f>
        <v>0</v>
      </c>
      <c r="K6" s="99"/>
      <c r="L6" s="392"/>
      <c r="M6" s="106"/>
      <c r="N6" s="106"/>
      <c r="O6" s="108"/>
    </row>
    <row r="7" spans="1:26" ht="24.75" customHeight="1">
      <c r="B7" s="392"/>
      <c r="C7" s="106"/>
      <c r="D7" s="106"/>
      <c r="E7" s="107"/>
      <c r="F7" s="97"/>
      <c r="G7" s="2407"/>
      <c r="H7" s="2396" t="s">
        <v>254</v>
      </c>
      <c r="I7" s="2397"/>
      <c r="J7" s="495">
        <f>登録!I$11</f>
        <v>0</v>
      </c>
      <c r="K7" s="99"/>
      <c r="L7" s="392"/>
      <c r="M7" s="106"/>
      <c r="N7" s="106"/>
      <c r="O7" s="107"/>
    </row>
    <row r="8" spans="1:26" ht="24.75" customHeight="1">
      <c r="B8" s="392"/>
      <c r="C8" s="106"/>
      <c r="D8" s="106"/>
      <c r="E8" s="107"/>
      <c r="F8" s="97"/>
      <c r="G8" s="2407"/>
      <c r="H8" s="2396" t="s">
        <v>255</v>
      </c>
      <c r="I8" s="2397"/>
      <c r="J8" s="495" t="str">
        <f>IF(登録!I$23="","",登録!I$24&amp;登録!I$25&amp;"第"&amp;登録!I$26)</f>
        <v/>
      </c>
      <c r="K8" s="103"/>
      <c r="L8" s="392"/>
      <c r="M8" s="106"/>
      <c r="N8" s="106"/>
      <c r="O8" s="107"/>
      <c r="R8" s="905" t="s">
        <v>634</v>
      </c>
      <c r="S8" s="1148" t="s">
        <v>766</v>
      </c>
      <c r="T8" s="1149"/>
      <c r="U8" s="1149"/>
      <c r="V8" s="1149"/>
      <c r="W8" s="1149"/>
      <c r="X8" s="899"/>
    </row>
    <row r="9" spans="1:26" ht="24.75" customHeight="1">
      <c r="C9" s="97"/>
      <c r="D9" s="97"/>
      <c r="E9" s="97"/>
      <c r="F9" s="97"/>
      <c r="G9" s="2407"/>
      <c r="H9" s="2396" t="s">
        <v>256</v>
      </c>
      <c r="I9" s="2397"/>
      <c r="J9" s="495">
        <f>登録!I$10</f>
        <v>0</v>
      </c>
      <c r="K9" s="99"/>
      <c r="L9" s="392"/>
      <c r="M9" s="105"/>
      <c r="N9" s="105"/>
      <c r="O9" s="107"/>
      <c r="R9" s="1146"/>
      <c r="S9" s="898" t="s">
        <v>447</v>
      </c>
      <c r="T9" s="1150" t="s">
        <v>767</v>
      </c>
      <c r="U9" s="1151"/>
      <c r="V9" s="1149"/>
      <c r="W9" s="1149"/>
      <c r="X9" s="899"/>
    </row>
    <row r="10" spans="1:26" ht="24.75" customHeight="1">
      <c r="F10" s="97"/>
      <c r="G10" s="2407"/>
      <c r="H10" s="2396" t="s">
        <v>257</v>
      </c>
      <c r="I10" s="2397"/>
      <c r="J10" s="495">
        <f>登録!I$20</f>
        <v>0</v>
      </c>
      <c r="K10" s="99"/>
      <c r="L10" s="392"/>
      <c r="M10" s="2410" t="s">
        <v>768</v>
      </c>
      <c r="N10" s="2410"/>
      <c r="O10" s="2410"/>
      <c r="R10" s="1146"/>
      <c r="S10" s="899"/>
      <c r="T10" s="899"/>
      <c r="U10" s="899"/>
      <c r="V10" s="899"/>
      <c r="W10" s="899"/>
      <c r="X10" s="899"/>
    </row>
    <row r="11" spans="1:26" ht="24.75" customHeight="1">
      <c r="F11" s="97"/>
      <c r="G11" s="2407"/>
      <c r="H11" s="2396" t="s">
        <v>258</v>
      </c>
      <c r="I11" s="2397"/>
      <c r="J11" s="495">
        <f>登録!I$17</f>
        <v>0</v>
      </c>
      <c r="K11" s="99"/>
      <c r="L11" s="392"/>
      <c r="M11" s="2410"/>
      <c r="N11" s="2410"/>
      <c r="O11" s="2410"/>
    </row>
    <row r="12" spans="1:26" ht="24.75" customHeight="1">
      <c r="F12" s="97"/>
      <c r="G12" s="2407"/>
      <c r="H12" s="2398" t="s">
        <v>259</v>
      </c>
      <c r="I12" s="2399"/>
      <c r="J12" s="495" t="s">
        <v>260</v>
      </c>
      <c r="K12" s="99"/>
      <c r="L12" s="392"/>
      <c r="M12" s="2410"/>
      <c r="N12" s="2410"/>
      <c r="O12" s="2410"/>
    </row>
    <row r="13" spans="1:26" ht="24.75" customHeight="1">
      <c r="F13" s="97"/>
      <c r="G13" s="98" t="s">
        <v>769</v>
      </c>
      <c r="H13" s="686" t="str">
        <f>登録!I$5</f>
        <v>　　年　　　月　　　日</v>
      </c>
      <c r="I13" s="1129" t="s">
        <v>770</v>
      </c>
      <c r="J13" s="1133" t="str">
        <f>登録!I$6</f>
        <v>　　年　　　月　　　日</v>
      </c>
      <c r="K13" s="96"/>
      <c r="L13" s="105"/>
      <c r="M13" s="409" t="s">
        <v>771</v>
      </c>
      <c r="N13" s="409"/>
      <c r="O13" s="110"/>
      <c r="R13" s="1152" t="s">
        <v>772</v>
      </c>
      <c r="S13" s="1149" t="s">
        <v>773</v>
      </c>
      <c r="T13" s="1149"/>
      <c r="U13" s="1149"/>
      <c r="V13" s="1149"/>
      <c r="W13" s="1149"/>
      <c r="X13" s="899"/>
    </row>
    <row r="14" spans="1:26" ht="27.75" customHeight="1">
      <c r="B14" s="329"/>
      <c r="C14" s="109"/>
      <c r="D14" s="109"/>
      <c r="E14" s="110"/>
      <c r="F14" s="97"/>
      <c r="G14" s="329"/>
      <c r="H14" s="109"/>
      <c r="I14" s="109"/>
      <c r="J14" s="112"/>
      <c r="K14" s="96"/>
      <c r="L14" s="394"/>
      <c r="M14" s="407"/>
      <c r="N14" s="407"/>
      <c r="O14" s="398"/>
      <c r="P14" s="399"/>
    </row>
    <row r="15" spans="1:26" ht="27.75" customHeight="1">
      <c r="B15" s="427" t="s">
        <v>774</v>
      </c>
      <c r="C15" s="395" t="s">
        <v>775</v>
      </c>
      <c r="D15" s="395"/>
      <c r="E15" s="124"/>
      <c r="F15" s="744"/>
      <c r="G15" s="745" t="s">
        <v>774</v>
      </c>
      <c r="H15" s="1130" t="s">
        <v>775</v>
      </c>
      <c r="I15" s="1141"/>
      <c r="J15" s="743"/>
      <c r="K15" s="123"/>
      <c r="L15" s="424" t="s">
        <v>774</v>
      </c>
      <c r="M15" s="395" t="s">
        <v>775</v>
      </c>
      <c r="N15" s="395"/>
      <c r="O15" s="124"/>
      <c r="P15" s="400"/>
    </row>
    <row r="16" spans="1:26" ht="24.75" customHeight="1">
      <c r="B16" s="2406">
        <f>登録!J$9</f>
        <v>0</v>
      </c>
      <c r="C16" s="2396" t="s">
        <v>58</v>
      </c>
      <c r="D16" s="2397"/>
      <c r="E16" s="495">
        <f>登録!J$8</f>
        <v>0</v>
      </c>
      <c r="F16" s="97"/>
      <c r="G16" s="2406">
        <f>登録!L$9</f>
        <v>0</v>
      </c>
      <c r="H16" s="2396" t="s">
        <v>58</v>
      </c>
      <c r="I16" s="2397"/>
      <c r="J16" s="495">
        <f>登録!L$8</f>
        <v>0</v>
      </c>
      <c r="K16" s="96"/>
      <c r="L16" s="2406">
        <f>登録!N$9</f>
        <v>0</v>
      </c>
      <c r="M16" s="2396" t="s">
        <v>58</v>
      </c>
      <c r="N16" s="2397"/>
      <c r="O16" s="495">
        <f>登録!N$8</f>
        <v>0</v>
      </c>
      <c r="P16" s="401"/>
      <c r="R16" s="905" t="s">
        <v>634</v>
      </c>
      <c r="S16" s="1148" t="s">
        <v>776</v>
      </c>
      <c r="T16" s="1149"/>
      <c r="U16" s="1149"/>
      <c r="V16" s="1149"/>
      <c r="W16" s="1149"/>
      <c r="X16" s="1149"/>
    </row>
    <row r="17" spans="2:26" ht="24.75" customHeight="1">
      <c r="B17" s="2407"/>
      <c r="C17" s="2396" t="s">
        <v>252</v>
      </c>
      <c r="D17" s="2397"/>
      <c r="E17" s="496">
        <f>登録!J$45</f>
        <v>0</v>
      </c>
      <c r="F17" s="97"/>
      <c r="G17" s="2407"/>
      <c r="H17" s="2396" t="s">
        <v>252</v>
      </c>
      <c r="I17" s="2397"/>
      <c r="J17" s="496">
        <f>登録!L$45</f>
        <v>0</v>
      </c>
      <c r="K17" s="96"/>
      <c r="L17" s="2407"/>
      <c r="M17" s="2396" t="s">
        <v>252</v>
      </c>
      <c r="N17" s="2397"/>
      <c r="O17" s="496">
        <f>登録!N$45</f>
        <v>0</v>
      </c>
      <c r="P17" s="401"/>
      <c r="R17" s="1152"/>
      <c r="S17" s="898" t="s">
        <v>447</v>
      </c>
      <c r="T17" s="1150" t="s">
        <v>767</v>
      </c>
      <c r="U17" s="1149"/>
      <c r="V17" s="1149"/>
      <c r="W17" s="1149"/>
      <c r="X17" s="1149"/>
    </row>
    <row r="18" spans="2:26" ht="24.75" customHeight="1">
      <c r="B18" s="2407"/>
      <c r="C18" s="2396" t="s">
        <v>254</v>
      </c>
      <c r="D18" s="2397"/>
      <c r="E18" s="495">
        <f>登録!J$11</f>
        <v>0</v>
      </c>
      <c r="F18" s="97"/>
      <c r="G18" s="2407"/>
      <c r="H18" s="2396" t="s">
        <v>254</v>
      </c>
      <c r="I18" s="2397"/>
      <c r="J18" s="495">
        <f>登録!L$11</f>
        <v>0</v>
      </c>
      <c r="K18" s="96"/>
      <c r="L18" s="2407"/>
      <c r="M18" s="2396" t="s">
        <v>254</v>
      </c>
      <c r="N18" s="2397"/>
      <c r="O18" s="495">
        <f>登録!N$11</f>
        <v>0</v>
      </c>
      <c r="P18" s="401"/>
      <c r="R18" s="1152"/>
      <c r="S18" s="1149"/>
      <c r="T18" s="1149"/>
      <c r="U18" s="1149"/>
      <c r="V18" s="1149"/>
      <c r="W18" s="1149"/>
      <c r="X18" s="1149"/>
    </row>
    <row r="19" spans="2:26" ht="24.75" customHeight="1">
      <c r="B19" s="2407"/>
      <c r="C19" s="2396" t="s">
        <v>255</v>
      </c>
      <c r="D19" s="2397"/>
      <c r="E19" s="495" t="str">
        <f>IF(登録!J$23="","",登録!J$24&amp;登録!J$25&amp;"第"&amp;登録!J$26)</f>
        <v/>
      </c>
      <c r="F19" s="97"/>
      <c r="G19" s="2407"/>
      <c r="H19" s="2396" t="s">
        <v>255</v>
      </c>
      <c r="I19" s="2397"/>
      <c r="J19" s="495" t="str">
        <f>IF(登録!L$23="","",登録!L$24&amp;登録!L$25&amp;"第"&amp;登録!L$26)</f>
        <v/>
      </c>
      <c r="K19" s="99"/>
      <c r="L19" s="2407"/>
      <c r="M19" s="2396" t="s">
        <v>255</v>
      </c>
      <c r="N19" s="2397"/>
      <c r="O19" s="495" t="str">
        <f>IF(登録!N$23="","",登録!N$24&amp;登録!N$25&amp;"第"&amp;登録!N$26)</f>
        <v/>
      </c>
      <c r="P19" s="401"/>
    </row>
    <row r="20" spans="2:26" ht="24.75" customHeight="1">
      <c r="B20" s="2407"/>
      <c r="C20" s="2396" t="s">
        <v>256</v>
      </c>
      <c r="D20" s="2397"/>
      <c r="E20" s="495">
        <f>登録!J$10</f>
        <v>0</v>
      </c>
      <c r="F20" s="97"/>
      <c r="G20" s="2407"/>
      <c r="H20" s="2396" t="s">
        <v>256</v>
      </c>
      <c r="I20" s="2397"/>
      <c r="J20" s="495">
        <f>登録!L$10</f>
        <v>0</v>
      </c>
      <c r="K20" s="99"/>
      <c r="L20" s="2407"/>
      <c r="M20" s="2396" t="s">
        <v>256</v>
      </c>
      <c r="N20" s="2397"/>
      <c r="O20" s="495">
        <f>登録!N$10</f>
        <v>0</v>
      </c>
      <c r="P20" s="401"/>
    </row>
    <row r="21" spans="2:26" ht="24.75" customHeight="1">
      <c r="B21" s="2407"/>
      <c r="C21" s="2396" t="s">
        <v>257</v>
      </c>
      <c r="D21" s="2397"/>
      <c r="E21" s="495">
        <f>登録!J$20</f>
        <v>0</v>
      </c>
      <c r="F21" s="97"/>
      <c r="G21" s="2407"/>
      <c r="H21" s="2396" t="s">
        <v>257</v>
      </c>
      <c r="I21" s="2397"/>
      <c r="J21" s="495">
        <f>登録!L$20</f>
        <v>0</v>
      </c>
      <c r="K21" s="96"/>
      <c r="L21" s="2407"/>
      <c r="M21" s="2396" t="s">
        <v>257</v>
      </c>
      <c r="N21" s="2397"/>
      <c r="O21" s="495">
        <f>登録!N$20</f>
        <v>0</v>
      </c>
      <c r="P21" s="401"/>
    </row>
    <row r="22" spans="2:26" ht="24.75" customHeight="1">
      <c r="B22" s="2407"/>
      <c r="C22" s="2396" t="s">
        <v>258</v>
      </c>
      <c r="D22" s="2397"/>
      <c r="E22" s="495">
        <f>登録!J$17</f>
        <v>0</v>
      </c>
      <c r="F22" s="97"/>
      <c r="G22" s="2407"/>
      <c r="H22" s="2396" t="s">
        <v>258</v>
      </c>
      <c r="I22" s="2397"/>
      <c r="J22" s="495">
        <f>登録!L$17</f>
        <v>0</v>
      </c>
      <c r="K22" s="100"/>
      <c r="L22" s="2407"/>
      <c r="M22" s="2396" t="s">
        <v>258</v>
      </c>
      <c r="N22" s="2397"/>
      <c r="O22" s="495">
        <f>登録!N$17</f>
        <v>0</v>
      </c>
      <c r="P22" s="401"/>
    </row>
    <row r="23" spans="2:26" ht="24.75" customHeight="1">
      <c r="B23" s="2407"/>
      <c r="C23" s="2398" t="s">
        <v>259</v>
      </c>
      <c r="D23" s="2399"/>
      <c r="E23" s="495" t="s">
        <v>260</v>
      </c>
      <c r="F23" s="97"/>
      <c r="G23" s="2407"/>
      <c r="H23" s="2398" t="s">
        <v>259</v>
      </c>
      <c r="I23" s="2399"/>
      <c r="J23" s="495" t="s">
        <v>260</v>
      </c>
      <c r="K23" s="100"/>
      <c r="L23" s="2407"/>
      <c r="M23" s="2398" t="s">
        <v>259</v>
      </c>
      <c r="N23" s="2399"/>
      <c r="O23" s="495" t="s">
        <v>260</v>
      </c>
      <c r="P23" s="401"/>
    </row>
    <row r="24" spans="2:26" ht="27.75" customHeight="1">
      <c r="B24" s="98" t="s">
        <v>769</v>
      </c>
      <c r="C24" s="686" t="str">
        <f>登録!J$5</f>
        <v>　　年　　　月　　　日</v>
      </c>
      <c r="D24" s="1129" t="s">
        <v>770</v>
      </c>
      <c r="E24" s="1133" t="str">
        <f>登録!J$6</f>
        <v>　　年　　　月　　　日</v>
      </c>
      <c r="F24" s="97"/>
      <c r="G24" s="98" t="s">
        <v>769</v>
      </c>
      <c r="H24" s="686" t="str">
        <f>登録!L$5</f>
        <v>　　年　　　月　　　日</v>
      </c>
      <c r="I24" s="1129" t="s">
        <v>770</v>
      </c>
      <c r="J24" s="1133" t="str">
        <f>登録!L$6</f>
        <v>　　年　　　月　　　日</v>
      </c>
      <c r="K24" s="100"/>
      <c r="L24" s="98" t="s">
        <v>769</v>
      </c>
      <c r="M24" s="1135" t="str">
        <f>登録!N$5</f>
        <v>　　年　　　月　　　日</v>
      </c>
      <c r="N24" s="1134" t="s">
        <v>770</v>
      </c>
      <c r="O24" s="1133" t="str">
        <f>登録!N$6</f>
        <v>　　年　　　月　　　日</v>
      </c>
      <c r="P24" s="401"/>
      <c r="R24" s="1146"/>
      <c r="S24" s="1143" t="s">
        <v>777</v>
      </c>
      <c r="T24" s="899"/>
      <c r="U24" s="899"/>
      <c r="V24" s="899"/>
      <c r="W24" s="899"/>
      <c r="X24" s="899"/>
      <c r="Y24" s="899"/>
    </row>
    <row r="25" spans="2:26" ht="27.75" customHeight="1">
      <c r="B25" s="396"/>
      <c r="C25" s="1132"/>
      <c r="D25" s="397"/>
      <c r="E25" s="112"/>
      <c r="F25" s="406"/>
      <c r="G25" s="394"/>
      <c r="H25" s="407"/>
      <c r="I25" s="407"/>
      <c r="J25" s="112"/>
      <c r="K25" s="408"/>
      <c r="L25" s="394"/>
      <c r="M25" s="407"/>
      <c r="N25" s="407"/>
      <c r="O25" s="112"/>
      <c r="P25" s="403"/>
      <c r="R25" s="1146"/>
      <c r="S25" s="899"/>
      <c r="T25" s="899"/>
      <c r="U25" s="899"/>
      <c r="V25" s="899"/>
      <c r="W25" s="899"/>
      <c r="X25" s="899"/>
      <c r="Y25" s="899"/>
    </row>
    <row r="26" spans="2:26" s="125" customFormat="1" ht="27.75" customHeight="1">
      <c r="B26" s="424"/>
      <c r="C26" s="395" t="s">
        <v>775</v>
      </c>
      <c r="D26" s="395"/>
      <c r="E26" s="404"/>
      <c r="F26" s="395"/>
      <c r="G26" s="424"/>
      <c r="H26" s="395" t="s">
        <v>775</v>
      </c>
      <c r="I26" s="395"/>
      <c r="J26" s="405"/>
      <c r="K26" s="395"/>
      <c r="L26" s="424"/>
      <c r="M26" s="395" t="s">
        <v>775</v>
      </c>
      <c r="N26" s="395"/>
      <c r="O26" s="405"/>
      <c r="P26" s="402"/>
      <c r="R26" s="905" t="s">
        <v>634</v>
      </c>
      <c r="S26" s="900" t="s">
        <v>778</v>
      </c>
      <c r="T26" s="901" t="s">
        <v>775</v>
      </c>
      <c r="U26" s="899"/>
      <c r="V26" s="899"/>
      <c r="W26" s="899"/>
      <c r="X26" s="899"/>
      <c r="Y26" s="899"/>
      <c r="Z26" s="897"/>
    </row>
    <row r="27" spans="2:26" ht="24.75" customHeight="1">
      <c r="B27" s="2408">
        <f>E35</f>
        <v>0</v>
      </c>
      <c r="C27" s="2396" t="s">
        <v>58</v>
      </c>
      <c r="D27" s="2397"/>
      <c r="E27" s="101"/>
      <c r="F27" s="97"/>
      <c r="G27" s="2404">
        <f>J35</f>
        <v>0</v>
      </c>
      <c r="H27" s="2396" t="s">
        <v>58</v>
      </c>
      <c r="I27" s="2397"/>
      <c r="J27" s="101"/>
      <c r="K27" s="96"/>
      <c r="L27" s="2404">
        <f>O35</f>
        <v>0</v>
      </c>
      <c r="M27" s="2396" t="s">
        <v>58</v>
      </c>
      <c r="N27" s="2397"/>
      <c r="O27" s="101"/>
      <c r="P27" s="401"/>
      <c r="R27" s="1147"/>
      <c r="S27" s="899"/>
      <c r="T27" s="901"/>
      <c r="U27" s="899"/>
      <c r="V27" s="899"/>
      <c r="W27" s="899"/>
      <c r="X27" s="899"/>
      <c r="Y27" s="899"/>
    </row>
    <row r="28" spans="2:26" ht="24.75" customHeight="1">
      <c r="B28" s="2409"/>
      <c r="C28" s="2396" t="s">
        <v>252</v>
      </c>
      <c r="D28" s="2397"/>
      <c r="E28" s="391"/>
      <c r="F28" s="97"/>
      <c r="G28" s="2405"/>
      <c r="H28" s="2396" t="s">
        <v>252</v>
      </c>
      <c r="I28" s="2397"/>
      <c r="J28" s="391"/>
      <c r="K28" s="96"/>
      <c r="L28" s="2405"/>
      <c r="M28" s="2396" t="s">
        <v>252</v>
      </c>
      <c r="N28" s="2397"/>
      <c r="O28" s="391"/>
      <c r="P28" s="401"/>
      <c r="R28" s="905" t="s">
        <v>634</v>
      </c>
      <c r="S28" s="898" t="s">
        <v>447</v>
      </c>
      <c r="T28" s="901" t="s">
        <v>779</v>
      </c>
      <c r="U28" s="899"/>
      <c r="V28" s="901" t="s">
        <v>780</v>
      </c>
      <c r="W28" s="899"/>
      <c r="X28" s="899"/>
      <c r="Y28" s="899"/>
    </row>
    <row r="29" spans="2:26" ht="24.75" customHeight="1">
      <c r="B29" s="2409"/>
      <c r="C29" s="2396" t="s">
        <v>254</v>
      </c>
      <c r="D29" s="2397"/>
      <c r="E29" s="101"/>
      <c r="F29" s="97"/>
      <c r="G29" s="2405"/>
      <c r="H29" s="2396" t="s">
        <v>254</v>
      </c>
      <c r="I29" s="2397"/>
      <c r="J29" s="101"/>
      <c r="K29" s="96"/>
      <c r="L29" s="2405"/>
      <c r="M29" s="2396" t="s">
        <v>254</v>
      </c>
      <c r="N29" s="2397"/>
      <c r="O29" s="101"/>
      <c r="P29" s="401"/>
      <c r="R29" s="1147"/>
      <c r="S29" s="899"/>
      <c r="T29" s="901" t="s">
        <v>250</v>
      </c>
      <c r="U29" s="899"/>
      <c r="V29" s="899"/>
      <c r="W29" s="899"/>
      <c r="X29" s="899"/>
      <c r="Y29" s="899"/>
    </row>
    <row r="30" spans="2:26" ht="24.75" customHeight="1">
      <c r="B30" s="2409"/>
      <c r="C30" s="2396" t="s">
        <v>255</v>
      </c>
      <c r="D30" s="2397"/>
      <c r="E30" s="101"/>
      <c r="F30" s="97"/>
      <c r="G30" s="2405"/>
      <c r="H30" s="2396" t="s">
        <v>255</v>
      </c>
      <c r="I30" s="2397"/>
      <c r="J30" s="101"/>
      <c r="K30" s="99"/>
      <c r="L30" s="2405"/>
      <c r="M30" s="2396" t="s">
        <v>255</v>
      </c>
      <c r="N30" s="2397"/>
      <c r="O30" s="101"/>
      <c r="P30" s="401"/>
      <c r="R30" s="1147"/>
      <c r="S30" s="903" t="s">
        <v>781</v>
      </c>
      <c r="T30" s="901"/>
      <c r="U30" s="899"/>
      <c r="V30" s="899"/>
      <c r="W30" s="899"/>
      <c r="X30" s="899"/>
      <c r="Y30" s="899"/>
    </row>
    <row r="31" spans="2:26" ht="24.75" customHeight="1">
      <c r="B31" s="2409"/>
      <c r="C31" s="2396" t="s">
        <v>256</v>
      </c>
      <c r="D31" s="2397"/>
      <c r="E31" s="101"/>
      <c r="F31" s="97"/>
      <c r="G31" s="2405"/>
      <c r="H31" s="2396" t="s">
        <v>256</v>
      </c>
      <c r="I31" s="2397"/>
      <c r="J31" s="101"/>
      <c r="K31" s="99"/>
      <c r="L31" s="2405"/>
      <c r="M31" s="2396" t="s">
        <v>256</v>
      </c>
      <c r="N31" s="2397"/>
      <c r="O31" s="101"/>
      <c r="P31" s="401"/>
      <c r="R31" s="1147"/>
      <c r="S31" s="899"/>
      <c r="T31" s="899"/>
      <c r="U31" s="899"/>
      <c r="V31" s="899"/>
      <c r="W31" s="899"/>
      <c r="X31" s="899"/>
      <c r="Y31" s="899"/>
    </row>
    <row r="32" spans="2:26" ht="24.75" customHeight="1">
      <c r="B32" s="2409"/>
      <c r="C32" s="2396" t="s">
        <v>257</v>
      </c>
      <c r="D32" s="2397"/>
      <c r="E32" s="101"/>
      <c r="F32" s="97"/>
      <c r="G32" s="2405"/>
      <c r="H32" s="2396" t="s">
        <v>257</v>
      </c>
      <c r="I32" s="2397"/>
      <c r="J32" s="101"/>
      <c r="K32" s="96"/>
      <c r="L32" s="2405"/>
      <c r="M32" s="2396" t="s">
        <v>257</v>
      </c>
      <c r="N32" s="2397"/>
      <c r="O32" s="101"/>
      <c r="P32" s="401"/>
      <c r="R32" s="1146"/>
      <c r="S32" s="899"/>
      <c r="T32" s="899"/>
      <c r="U32" s="899"/>
      <c r="V32" s="899"/>
      <c r="W32" s="899"/>
      <c r="X32" s="902" t="s">
        <v>782</v>
      </c>
      <c r="Y32" s="899"/>
    </row>
    <row r="33" spans="2:26" ht="24.75" customHeight="1">
      <c r="B33" s="2409"/>
      <c r="C33" s="2396" t="s">
        <v>258</v>
      </c>
      <c r="D33" s="2397"/>
      <c r="E33" s="101"/>
      <c r="F33" s="97"/>
      <c r="G33" s="2405"/>
      <c r="H33" s="2396" t="s">
        <v>258</v>
      </c>
      <c r="I33" s="2397"/>
      <c r="J33" s="101"/>
      <c r="K33" s="100"/>
      <c r="L33" s="2405"/>
      <c r="M33" s="2396" t="s">
        <v>258</v>
      </c>
      <c r="N33" s="2397"/>
      <c r="O33" s="101"/>
      <c r="P33" s="401"/>
      <c r="R33" s="905" t="s">
        <v>634</v>
      </c>
      <c r="S33" s="899"/>
      <c r="T33" s="899"/>
      <c r="U33" s="899"/>
      <c r="V33" s="899"/>
      <c r="W33" s="899"/>
      <c r="X33" s="899"/>
      <c r="Y33" s="899"/>
    </row>
    <row r="34" spans="2:26" ht="24.75" customHeight="1">
      <c r="B34" s="2409"/>
      <c r="C34" s="2398" t="s">
        <v>259</v>
      </c>
      <c r="D34" s="2399"/>
      <c r="E34" s="101"/>
      <c r="F34" s="97"/>
      <c r="G34" s="2405"/>
      <c r="H34" s="2398" t="s">
        <v>259</v>
      </c>
      <c r="I34" s="2399"/>
      <c r="J34" s="101"/>
      <c r="K34" s="100"/>
      <c r="L34" s="2405"/>
      <c r="M34" s="2398" t="s">
        <v>259</v>
      </c>
      <c r="N34" s="2399"/>
      <c r="O34" s="101"/>
      <c r="P34" s="401"/>
      <c r="R34" s="1146"/>
      <c r="S34" s="899"/>
      <c r="T34" s="899"/>
      <c r="U34" s="899"/>
      <c r="V34" s="899"/>
      <c r="W34" s="899"/>
      <c r="X34" s="899"/>
      <c r="Y34" s="899"/>
    </row>
    <row r="35" spans="2:26" ht="19.5" hidden="1" outlineLevel="1">
      <c r="B35" s="428"/>
      <c r="C35" s="476"/>
      <c r="D35" s="476"/>
      <c r="E35" s="477"/>
      <c r="F35" s="97"/>
      <c r="G35" s="425"/>
      <c r="H35" s="480"/>
      <c r="I35" s="476"/>
      <c r="J35" s="477"/>
      <c r="K35" s="100"/>
      <c r="L35" s="425"/>
      <c r="M35" s="480"/>
      <c r="N35" s="476"/>
      <c r="O35" s="477"/>
      <c r="P35" s="472"/>
      <c r="Q35" s="473"/>
      <c r="R35" s="1146"/>
      <c r="S35" s="899"/>
      <c r="T35" s="899"/>
      <c r="U35" s="899"/>
      <c r="V35" s="899"/>
      <c r="W35" s="899"/>
      <c r="X35" s="899"/>
      <c r="Y35" s="899"/>
    </row>
    <row r="36" spans="2:26" ht="19.5" hidden="1" outlineLevel="1">
      <c r="B36" s="429"/>
      <c r="C36" s="478"/>
      <c r="D36" s="478"/>
      <c r="E36" s="479" t="s">
        <v>783</v>
      </c>
      <c r="F36" s="97"/>
      <c r="G36" s="430"/>
      <c r="H36" s="481"/>
      <c r="I36" s="478"/>
      <c r="J36" s="479" t="s">
        <v>783</v>
      </c>
      <c r="K36" s="100"/>
      <c r="L36" s="430"/>
      <c r="M36" s="481"/>
      <c r="N36" s="478"/>
      <c r="O36" s="479" t="s">
        <v>783</v>
      </c>
      <c r="P36" s="472"/>
      <c r="Q36" s="473"/>
      <c r="R36" s="1146"/>
      <c r="S36" s="899"/>
      <c r="T36" s="899"/>
      <c r="U36" s="899"/>
      <c r="V36" s="899"/>
      <c r="W36" s="899"/>
      <c r="X36" s="903" t="s">
        <v>784</v>
      </c>
      <c r="Y36" s="899"/>
    </row>
    <row r="37" spans="2:26" ht="27.75" customHeight="1" collapsed="1">
      <c r="B37" s="98" t="s">
        <v>769</v>
      </c>
      <c r="C37" s="1139" t="str">
        <f>E36</f>
        <v>年　　月　　日</v>
      </c>
      <c r="D37" s="1137" t="s">
        <v>770</v>
      </c>
      <c r="E37" s="1138" t="s">
        <v>785</v>
      </c>
      <c r="F37" s="97"/>
      <c r="G37" s="98" t="s">
        <v>769</v>
      </c>
      <c r="H37" s="1139" t="str">
        <f>J36</f>
        <v>年　　月　　日</v>
      </c>
      <c r="I37" s="1137" t="s">
        <v>770</v>
      </c>
      <c r="J37" s="1138" t="s">
        <v>785</v>
      </c>
      <c r="K37" s="100"/>
      <c r="L37" s="98" t="s">
        <v>769</v>
      </c>
      <c r="M37" s="1139" t="str">
        <f>O36</f>
        <v>年　　月　　日</v>
      </c>
      <c r="N37" s="1140" t="s">
        <v>770</v>
      </c>
      <c r="O37" s="1138" t="s">
        <v>785</v>
      </c>
      <c r="P37" s="401"/>
      <c r="R37" s="1146"/>
      <c r="S37" s="899"/>
      <c r="T37" s="899"/>
      <c r="U37" s="899"/>
      <c r="V37" s="899"/>
      <c r="W37" s="899"/>
      <c r="X37" s="899"/>
      <c r="Y37" s="899"/>
    </row>
    <row r="38" spans="2:26" ht="27.75" customHeight="1">
      <c r="B38" s="396"/>
      <c r="C38" s="1132"/>
      <c r="D38" s="397"/>
      <c r="E38" s="112"/>
      <c r="F38" s="406"/>
      <c r="G38" s="394"/>
      <c r="H38" s="407"/>
      <c r="I38" s="407"/>
      <c r="J38" s="112"/>
      <c r="K38" s="408"/>
      <c r="L38" s="394"/>
      <c r="M38" s="407"/>
      <c r="N38" s="1136"/>
      <c r="O38" s="112"/>
      <c r="P38" s="403"/>
      <c r="R38" s="1146"/>
      <c r="S38" s="899"/>
      <c r="T38" s="899"/>
      <c r="U38" s="899"/>
      <c r="V38" s="899"/>
      <c r="W38" s="899"/>
      <c r="X38" s="899"/>
      <c r="Y38" s="899"/>
    </row>
    <row r="39" spans="2:26" s="125" customFormat="1" ht="27.75" customHeight="1">
      <c r="B39" s="424"/>
      <c r="C39" s="395" t="s">
        <v>775</v>
      </c>
      <c r="D39" s="395"/>
      <c r="E39" s="404"/>
      <c r="F39" s="395"/>
      <c r="G39" s="424"/>
      <c r="H39" s="395" t="s">
        <v>775</v>
      </c>
      <c r="I39" s="395"/>
      <c r="J39" s="405"/>
      <c r="K39" s="395"/>
      <c r="L39" s="424"/>
      <c r="M39" s="395" t="s">
        <v>775</v>
      </c>
      <c r="N39" s="395"/>
      <c r="O39" s="431"/>
      <c r="P39" s="432"/>
      <c r="R39" s="1146"/>
      <c r="S39" s="899"/>
      <c r="T39" s="899"/>
      <c r="U39" s="899"/>
      <c r="V39" s="899"/>
      <c r="W39" s="899"/>
      <c r="X39" s="899"/>
      <c r="Y39" s="899"/>
      <c r="Z39" s="897"/>
    </row>
    <row r="40" spans="2:26" ht="24.75" customHeight="1">
      <c r="B40" s="2408">
        <f>E48</f>
        <v>0</v>
      </c>
      <c r="C40" s="2396" t="s">
        <v>58</v>
      </c>
      <c r="D40" s="2397"/>
      <c r="E40" s="101"/>
      <c r="F40" s="97"/>
      <c r="G40" s="2404">
        <f>J48</f>
        <v>0</v>
      </c>
      <c r="H40" s="2396" t="s">
        <v>58</v>
      </c>
      <c r="I40" s="2397"/>
      <c r="J40" s="101"/>
      <c r="K40" s="96"/>
      <c r="L40" s="2404">
        <f>O48</f>
        <v>0</v>
      </c>
      <c r="M40" s="2396" t="s">
        <v>58</v>
      </c>
      <c r="N40" s="2397"/>
      <c r="O40" s="101"/>
      <c r="R40" s="1146"/>
      <c r="S40" s="899"/>
      <c r="T40" s="899"/>
      <c r="U40" s="899"/>
      <c r="V40" s="899"/>
      <c r="W40" s="899"/>
      <c r="X40" s="899"/>
      <c r="Y40" s="899"/>
    </row>
    <row r="41" spans="2:26" ht="24.75" customHeight="1">
      <c r="B41" s="2409"/>
      <c r="C41" s="2396" t="s">
        <v>252</v>
      </c>
      <c r="D41" s="2397"/>
      <c r="E41" s="391"/>
      <c r="F41" s="97"/>
      <c r="G41" s="2405"/>
      <c r="H41" s="2396" t="s">
        <v>252</v>
      </c>
      <c r="I41" s="2397"/>
      <c r="J41" s="391"/>
      <c r="K41" s="96"/>
      <c r="L41" s="2405"/>
      <c r="M41" s="2396" t="s">
        <v>252</v>
      </c>
      <c r="N41" s="2397"/>
      <c r="O41" s="391"/>
      <c r="S41" s="897"/>
      <c r="T41" s="897"/>
      <c r="U41" s="897"/>
      <c r="V41" s="897"/>
      <c r="W41" s="897"/>
      <c r="X41" s="897"/>
      <c r="Y41" s="897"/>
    </row>
    <row r="42" spans="2:26" ht="24.75" customHeight="1">
      <c r="B42" s="2409"/>
      <c r="C42" s="2396" t="s">
        <v>254</v>
      </c>
      <c r="D42" s="2397"/>
      <c r="E42" s="101"/>
      <c r="F42" s="97"/>
      <c r="G42" s="2405"/>
      <c r="H42" s="2396" t="s">
        <v>254</v>
      </c>
      <c r="I42" s="2397"/>
      <c r="J42" s="101"/>
      <c r="K42" s="96"/>
      <c r="L42" s="2405"/>
      <c r="M42" s="2396" t="s">
        <v>254</v>
      </c>
      <c r="N42" s="2397"/>
      <c r="O42" s="101"/>
    </row>
    <row r="43" spans="2:26" ht="24.75" customHeight="1">
      <c r="B43" s="2409"/>
      <c r="C43" s="2396" t="s">
        <v>255</v>
      </c>
      <c r="D43" s="2397"/>
      <c r="E43" s="101"/>
      <c r="F43" s="97"/>
      <c r="G43" s="2405"/>
      <c r="H43" s="2396" t="s">
        <v>255</v>
      </c>
      <c r="I43" s="2397"/>
      <c r="J43" s="101"/>
      <c r="K43" s="99"/>
      <c r="L43" s="2405"/>
      <c r="M43" s="2396" t="s">
        <v>255</v>
      </c>
      <c r="N43" s="2397"/>
      <c r="O43" s="101"/>
    </row>
    <row r="44" spans="2:26" ht="24.75" customHeight="1">
      <c r="B44" s="2409"/>
      <c r="C44" s="2396" t="s">
        <v>256</v>
      </c>
      <c r="D44" s="2397"/>
      <c r="E44" s="101"/>
      <c r="F44" s="97"/>
      <c r="G44" s="2405"/>
      <c r="H44" s="2396" t="s">
        <v>256</v>
      </c>
      <c r="I44" s="2397"/>
      <c r="J44" s="101"/>
      <c r="K44" s="99"/>
      <c r="L44" s="2405"/>
      <c r="M44" s="2396" t="s">
        <v>256</v>
      </c>
      <c r="N44" s="2397"/>
      <c r="O44" s="101"/>
    </row>
    <row r="45" spans="2:26" ht="24.75" customHeight="1">
      <c r="B45" s="2409"/>
      <c r="C45" s="2396" t="s">
        <v>257</v>
      </c>
      <c r="D45" s="2397"/>
      <c r="E45" s="101"/>
      <c r="F45" s="97"/>
      <c r="G45" s="2405"/>
      <c r="H45" s="2396" t="s">
        <v>257</v>
      </c>
      <c r="I45" s="2397"/>
      <c r="J45" s="101"/>
      <c r="K45" s="96"/>
      <c r="L45" s="2405"/>
      <c r="M45" s="2396" t="s">
        <v>257</v>
      </c>
      <c r="N45" s="2397"/>
      <c r="O45" s="101"/>
    </row>
    <row r="46" spans="2:26" ht="24.75" customHeight="1">
      <c r="B46" s="2409"/>
      <c r="C46" s="2396" t="s">
        <v>258</v>
      </c>
      <c r="D46" s="2397"/>
      <c r="E46" s="101"/>
      <c r="F46" s="97"/>
      <c r="G46" s="2405"/>
      <c r="H46" s="2396" t="s">
        <v>258</v>
      </c>
      <c r="I46" s="2397"/>
      <c r="J46" s="101"/>
      <c r="K46" s="100"/>
      <c r="L46" s="2405"/>
      <c r="M46" s="2396" t="s">
        <v>258</v>
      </c>
      <c r="N46" s="2397"/>
      <c r="O46" s="101"/>
    </row>
    <row r="47" spans="2:26" ht="24.75" customHeight="1">
      <c r="B47" s="2409"/>
      <c r="C47" s="2398" t="s">
        <v>259</v>
      </c>
      <c r="D47" s="2399"/>
      <c r="E47" s="101"/>
      <c r="F47" s="97"/>
      <c r="G47" s="2405"/>
      <c r="H47" s="2398" t="s">
        <v>259</v>
      </c>
      <c r="I47" s="2399"/>
      <c r="J47" s="101"/>
      <c r="K47" s="100"/>
      <c r="L47" s="2405"/>
      <c r="M47" s="2398" t="s">
        <v>259</v>
      </c>
      <c r="N47" s="2399"/>
      <c r="O47" s="101"/>
    </row>
    <row r="48" spans="2:26" ht="19.5" hidden="1" outlineLevel="1">
      <c r="B48" s="428"/>
      <c r="C48" s="476"/>
      <c r="D48" s="476"/>
      <c r="E48" s="477"/>
      <c r="F48" s="97"/>
      <c r="G48" s="425"/>
      <c r="H48" s="480"/>
      <c r="I48" s="476"/>
      <c r="J48" s="477"/>
      <c r="K48" s="100"/>
      <c r="L48" s="425"/>
      <c r="M48" s="480"/>
      <c r="N48" s="476"/>
      <c r="O48" s="477"/>
    </row>
    <row r="49" spans="2:25" ht="19.5" hidden="1" outlineLevel="1">
      <c r="B49" s="429"/>
      <c r="C49" s="478"/>
      <c r="D49" s="478"/>
      <c r="E49" s="479" t="s">
        <v>783</v>
      </c>
      <c r="F49" s="97"/>
      <c r="G49" s="430"/>
      <c r="H49" s="481"/>
      <c r="I49" s="478"/>
      <c r="J49" s="479" t="s">
        <v>783</v>
      </c>
      <c r="K49" s="100"/>
      <c r="L49" s="430"/>
      <c r="M49" s="481"/>
      <c r="N49" s="478"/>
      <c r="O49" s="479" t="s">
        <v>783</v>
      </c>
    </row>
    <row r="50" spans="2:25" ht="27.75" customHeight="1" collapsed="1">
      <c r="B50" s="98" t="s">
        <v>769</v>
      </c>
      <c r="C50" s="1139" t="str">
        <f>E49</f>
        <v>年　　月　　日</v>
      </c>
      <c r="D50" s="1137" t="s">
        <v>770</v>
      </c>
      <c r="E50" s="1138" t="s">
        <v>785</v>
      </c>
      <c r="F50" s="97"/>
      <c r="G50" s="98" t="s">
        <v>769</v>
      </c>
      <c r="H50" s="1139" t="str">
        <f>J49</f>
        <v>年　　月　　日</v>
      </c>
      <c r="I50" s="1137" t="s">
        <v>770</v>
      </c>
      <c r="J50" s="1138" t="s">
        <v>785</v>
      </c>
      <c r="K50" s="100"/>
      <c r="L50" s="98" t="s">
        <v>769</v>
      </c>
      <c r="M50" s="1139" t="str">
        <f>O49</f>
        <v>年　　月　　日</v>
      </c>
      <c r="N50" s="1140" t="s">
        <v>770</v>
      </c>
      <c r="O50" s="1138" t="s">
        <v>785</v>
      </c>
      <c r="P50" s="103"/>
    </row>
    <row r="52" spans="2:25" ht="24.75" customHeight="1">
      <c r="C52" s="97"/>
      <c r="D52" s="97"/>
    </row>
    <row r="54" spans="2:25" ht="24.75" customHeight="1">
      <c r="S54" s="897"/>
      <c r="T54" s="897"/>
      <c r="U54" s="897"/>
      <c r="V54" s="897"/>
      <c r="W54" s="897"/>
      <c r="X54" s="897"/>
      <c r="Y54" s="897"/>
    </row>
  </sheetData>
  <mergeCells count="94">
    <mergeCell ref="C17:D17"/>
    <mergeCell ref="C18:D18"/>
    <mergeCell ref="G3:J3"/>
    <mergeCell ref="G5:G12"/>
    <mergeCell ref="G16:G23"/>
    <mergeCell ref="C19:D19"/>
    <mergeCell ref="C20:D20"/>
    <mergeCell ref="C21:D21"/>
    <mergeCell ref="C22:D22"/>
    <mergeCell ref="C23:D23"/>
    <mergeCell ref="M10:O12"/>
    <mergeCell ref="H5:I5"/>
    <mergeCell ref="H6:I6"/>
    <mergeCell ref="H7:I7"/>
    <mergeCell ref="H8:I8"/>
    <mergeCell ref="H9:I9"/>
    <mergeCell ref="H10:I10"/>
    <mergeCell ref="H11:I11"/>
    <mergeCell ref="H12:I12"/>
    <mergeCell ref="B16:B23"/>
    <mergeCell ref="L16:L23"/>
    <mergeCell ref="L40:L47"/>
    <mergeCell ref="G40:G47"/>
    <mergeCell ref="B40:B47"/>
    <mergeCell ref="G27:G34"/>
    <mergeCell ref="B27:B34"/>
    <mergeCell ref="H16:I16"/>
    <mergeCell ref="H17:I17"/>
    <mergeCell ref="H18:I18"/>
    <mergeCell ref="H19:I19"/>
    <mergeCell ref="H20:I20"/>
    <mergeCell ref="H21:I21"/>
    <mergeCell ref="H22:I22"/>
    <mergeCell ref="H23:I23"/>
    <mergeCell ref="C16:D16"/>
    <mergeCell ref="M16:N16"/>
    <mergeCell ref="M17:N17"/>
    <mergeCell ref="M18:N18"/>
    <mergeCell ref="M19:N19"/>
    <mergeCell ref="M20:N20"/>
    <mergeCell ref="C28:D28"/>
    <mergeCell ref="C29:D29"/>
    <mergeCell ref="M21:N21"/>
    <mergeCell ref="M22:N22"/>
    <mergeCell ref="M23:N23"/>
    <mergeCell ref="L27:L34"/>
    <mergeCell ref="M27:N27"/>
    <mergeCell ref="M28:N28"/>
    <mergeCell ref="M29:N29"/>
    <mergeCell ref="H27:I27"/>
    <mergeCell ref="H28:I28"/>
    <mergeCell ref="H29:I29"/>
    <mergeCell ref="M30:N30"/>
    <mergeCell ref="M31:N31"/>
    <mergeCell ref="M32:N32"/>
    <mergeCell ref="M33:N33"/>
    <mergeCell ref="M34:N34"/>
    <mergeCell ref="H30:I30"/>
    <mergeCell ref="H31:I31"/>
    <mergeCell ref="H32:I32"/>
    <mergeCell ref="H33:I33"/>
    <mergeCell ref="H34:I34"/>
    <mergeCell ref="M45:N45"/>
    <mergeCell ref="M46:N46"/>
    <mergeCell ref="M47:N47"/>
    <mergeCell ref="H40:I40"/>
    <mergeCell ref="H41:I41"/>
    <mergeCell ref="H42:I42"/>
    <mergeCell ref="H43:I43"/>
    <mergeCell ref="H44:I44"/>
    <mergeCell ref="H45:I45"/>
    <mergeCell ref="H46:I46"/>
    <mergeCell ref="H47:I47"/>
    <mergeCell ref="M40:N40"/>
    <mergeCell ref="M41:N41"/>
    <mergeCell ref="M42:N42"/>
    <mergeCell ref="M43:N43"/>
    <mergeCell ref="M44:N44"/>
    <mergeCell ref="C45:D45"/>
    <mergeCell ref="C46:D46"/>
    <mergeCell ref="C47:D47"/>
    <mergeCell ref="A4:D4"/>
    <mergeCell ref="B3:C3"/>
    <mergeCell ref="C40:D40"/>
    <mergeCell ref="C41:D41"/>
    <mergeCell ref="C42:D42"/>
    <mergeCell ref="C43:D43"/>
    <mergeCell ref="C44:D44"/>
    <mergeCell ref="C30:D30"/>
    <mergeCell ref="C31:D31"/>
    <mergeCell ref="C32:D32"/>
    <mergeCell ref="C33:D33"/>
    <mergeCell ref="C34:D34"/>
    <mergeCell ref="C27:D27"/>
  </mergeCells>
  <phoneticPr fontId="7"/>
  <dataValidations count="1">
    <dataValidation type="list" allowBlank="1" showInputMessage="1" showErrorMessage="1" sqref="B15 G15 L15 L26 G26 B26 B39 G39 L39" xr:uid="{7FA5C21A-E3A2-435E-A9C9-80F00E0999E9}">
      <formula1>"（二次,（三次,（四次,"</formula1>
    </dataValidation>
  </dataValidations>
  <pageMargins left="0.59055118110236227" right="0.19685039370078741" top="0.43307086614173229" bottom="0.35433070866141736" header="0.23622047244094491" footer="0.19685039370078741"/>
  <pageSetup paperSize="9" scale="75" orientation="portrait" blackAndWhite="1" r:id="rId1"/>
  <headerFooter>
    <oddFooter>&amp;R&amp;K00-0482022.10.12.改訂</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37"/>
  <sheetViews>
    <sheetView showZeros="0" topLeftCell="A15" zoomScaleNormal="100" zoomScaleSheetLayoutView="100" workbookViewId="0">
      <selection activeCell="C33" sqref="E37"/>
    </sheetView>
  </sheetViews>
  <sheetFormatPr defaultRowHeight="27" customHeight="1"/>
  <cols>
    <col min="1" max="1" width="13.375" style="6" customWidth="1"/>
    <col min="2" max="2" width="17.25" style="6" customWidth="1"/>
    <col min="3" max="3" width="8.25" style="6" customWidth="1"/>
    <col min="4" max="4" width="16.75" style="6" customWidth="1"/>
    <col min="5" max="5" width="5.875" style="6" customWidth="1"/>
    <col min="6" max="6" width="3.5" style="6" customWidth="1"/>
    <col min="7" max="7" width="3.25" style="6" customWidth="1"/>
    <col min="8" max="8" width="3.75" style="6" customWidth="1"/>
    <col min="9" max="9" width="2.75" style="6" customWidth="1"/>
    <col min="10" max="10" width="5.5" style="6" customWidth="1"/>
    <col min="11" max="11" width="3.375" style="6" customWidth="1"/>
    <col min="12" max="12" width="3.25" style="6" bestFit="1" customWidth="1"/>
    <col min="13" max="13" width="6" style="6" customWidth="1"/>
    <col min="14" max="14" width="4.25" bestFit="1" customWidth="1"/>
    <col min="16" max="16" width="10.5" bestFit="1" customWidth="1"/>
  </cols>
  <sheetData>
    <row r="1" spans="1:21" ht="21.75" customHeight="1">
      <c r="A1" s="2431" t="s">
        <v>786</v>
      </c>
      <c r="B1" s="2432"/>
    </row>
    <row r="2" spans="1:21" ht="28.5" customHeight="1">
      <c r="A2" s="91"/>
      <c r="C2" s="91"/>
      <c r="D2" s="91"/>
      <c r="E2" s="91"/>
      <c r="F2" s="91"/>
      <c r="G2" s="91"/>
      <c r="H2" s="91"/>
      <c r="I2" s="91"/>
      <c r="J2" s="2434" t="str">
        <f>登録!I7</f>
        <v>　　年　　　月　　　日</v>
      </c>
      <c r="K2" s="2434"/>
      <c r="L2" s="2434"/>
      <c r="M2" s="2434"/>
    </row>
    <row r="3" spans="1:21" ht="27" customHeight="1">
      <c r="A3" s="2436" t="s">
        <v>787</v>
      </c>
      <c r="B3" s="2436"/>
      <c r="C3" s="2436"/>
      <c r="D3" s="2436"/>
      <c r="E3" s="2436"/>
      <c r="F3" s="2436"/>
      <c r="G3" s="2436"/>
      <c r="H3" s="2436"/>
      <c r="I3" s="2436"/>
      <c r="J3" s="2436"/>
      <c r="K3" s="2436"/>
      <c r="L3" s="2436"/>
      <c r="M3" s="2436"/>
    </row>
    <row r="4" spans="1:21" ht="6.75" customHeight="1">
      <c r="A4" s="2437"/>
      <c r="B4" s="2437"/>
      <c r="C4" s="2437"/>
      <c r="D4" s="2437"/>
      <c r="E4" s="2437"/>
      <c r="F4" s="2437"/>
      <c r="G4" s="2437"/>
      <c r="H4" s="2437"/>
      <c r="I4" s="2437"/>
      <c r="J4" s="2437"/>
      <c r="K4" s="2437"/>
      <c r="L4" s="2437"/>
      <c r="M4" s="2437"/>
    </row>
    <row r="5" spans="1:21" ht="27" customHeight="1">
      <c r="A5" s="2433" t="s">
        <v>788</v>
      </c>
      <c r="B5" s="2433"/>
      <c r="C5" s="2433"/>
      <c r="D5" s="2433"/>
      <c r="E5" s="2433"/>
      <c r="F5" s="2433"/>
      <c r="G5" s="2433"/>
      <c r="H5" s="2433"/>
      <c r="I5" s="2433"/>
      <c r="J5" s="2433"/>
      <c r="K5" s="2433"/>
      <c r="L5" s="2433"/>
      <c r="M5" s="2433"/>
    </row>
    <row r="6" spans="1:21" ht="12" customHeight="1">
      <c r="A6" s="746"/>
      <c r="B6" s="75"/>
      <c r="C6" s="746"/>
      <c r="D6" s="746"/>
      <c r="E6" s="746"/>
      <c r="F6" s="746"/>
      <c r="G6" s="746"/>
      <c r="H6" s="746"/>
      <c r="I6" s="746"/>
      <c r="J6" s="746"/>
      <c r="K6" s="746"/>
      <c r="L6" s="746"/>
      <c r="M6" s="746"/>
    </row>
    <row r="7" spans="1:21" ht="21" customHeight="1">
      <c r="A7" s="746"/>
      <c r="B7" s="75" t="s">
        <v>789</v>
      </c>
      <c r="C7" s="746">
        <f>登録!I13</f>
        <v>0</v>
      </c>
      <c r="E7" s="1218"/>
      <c r="F7" s="1218"/>
      <c r="G7" s="1218"/>
      <c r="H7" s="1218"/>
      <c r="I7" s="1218"/>
      <c r="J7" s="1218"/>
      <c r="K7" s="1218"/>
      <c r="L7" s="1218"/>
      <c r="M7" s="746"/>
    </row>
    <row r="8" spans="1:21" ht="21" customHeight="1">
      <c r="A8" s="746"/>
      <c r="B8" s="75" t="s">
        <v>790</v>
      </c>
      <c r="C8" s="2439">
        <f>登録!I8</f>
        <v>0</v>
      </c>
      <c r="D8" s="2439"/>
      <c r="E8" s="2439"/>
      <c r="F8" s="2435" t="s">
        <v>791</v>
      </c>
      <c r="G8" s="2435"/>
      <c r="H8" s="2435"/>
      <c r="I8" s="2438">
        <f>登録!I14</f>
        <v>0</v>
      </c>
      <c r="J8" s="2438"/>
      <c r="K8" s="2438"/>
      <c r="L8" s="2438"/>
      <c r="M8" s="91"/>
      <c r="N8" s="905" t="s">
        <v>634</v>
      </c>
      <c r="O8" s="906" t="s">
        <v>792</v>
      </c>
      <c r="P8" s="904"/>
      <c r="Q8" s="904"/>
      <c r="R8" s="904"/>
      <c r="S8" s="904"/>
      <c r="T8" s="904"/>
      <c r="U8" s="904"/>
    </row>
    <row r="9" spans="1:21" ht="21" customHeight="1">
      <c r="A9" s="746"/>
      <c r="B9" s="75" t="s">
        <v>793</v>
      </c>
      <c r="C9" s="2433">
        <f>登録!I11</f>
        <v>0</v>
      </c>
      <c r="D9" s="2433"/>
      <c r="E9" s="2430" t="s">
        <v>794</v>
      </c>
      <c r="F9" s="2430"/>
      <c r="G9" s="2430"/>
      <c r="H9" s="2430"/>
      <c r="I9" s="2423"/>
      <c r="J9" s="2423"/>
      <c r="K9" s="2423"/>
      <c r="L9" s="2423"/>
      <c r="N9" s="905" t="s">
        <v>634</v>
      </c>
      <c r="O9" s="906" t="s">
        <v>795</v>
      </c>
      <c r="P9" s="904"/>
      <c r="Q9" s="904"/>
      <c r="R9" s="904"/>
      <c r="S9" s="904"/>
      <c r="T9" s="904"/>
      <c r="U9" s="904"/>
    </row>
    <row r="10" spans="1:21" ht="28.5" customHeight="1">
      <c r="A10" s="2424" t="s">
        <v>796</v>
      </c>
      <c r="B10" s="2424"/>
      <c r="C10" s="2424"/>
      <c r="D10" s="2424"/>
      <c r="E10" s="2424"/>
      <c r="F10" s="2424"/>
      <c r="G10" s="2424"/>
      <c r="H10" s="2424"/>
      <c r="I10" s="2424"/>
      <c r="J10" s="2424"/>
      <c r="K10" s="2424"/>
      <c r="L10" s="2424"/>
      <c r="M10" s="2424"/>
      <c r="N10" s="904"/>
      <c r="O10" s="906" t="s">
        <v>797</v>
      </c>
      <c r="P10" s="904"/>
      <c r="Q10" s="904"/>
      <c r="R10" s="904"/>
      <c r="S10" s="904"/>
      <c r="T10" s="904"/>
      <c r="U10" s="904"/>
    </row>
    <row r="11" spans="1:21" ht="25.5" customHeight="1">
      <c r="A11" s="257" t="s">
        <v>798</v>
      </c>
      <c r="B11" s="12"/>
      <c r="C11" s="12" t="s">
        <v>654</v>
      </c>
      <c r="D11" s="13"/>
      <c r="E11" s="2425" t="s">
        <v>799</v>
      </c>
      <c r="F11" s="2426"/>
      <c r="G11" s="2426"/>
      <c r="H11" s="2416"/>
      <c r="I11" s="2417"/>
      <c r="J11" s="14" t="s">
        <v>687</v>
      </c>
      <c r="K11" s="2417"/>
      <c r="L11" s="2417"/>
      <c r="M11" s="1220" t="s">
        <v>800</v>
      </c>
      <c r="N11" s="904"/>
      <c r="O11" s="906" t="s">
        <v>801</v>
      </c>
      <c r="P11" s="904"/>
      <c r="Q11" s="904"/>
      <c r="R11" s="904"/>
      <c r="S11" s="904"/>
      <c r="T11" s="904"/>
      <c r="U11" s="904"/>
    </row>
    <row r="12" spans="1:21" ht="25.5" customHeight="1">
      <c r="A12" s="258" t="s">
        <v>802</v>
      </c>
      <c r="B12" s="2424"/>
      <c r="C12" s="2424"/>
      <c r="D12" s="2424"/>
      <c r="E12" s="2427"/>
      <c r="F12" s="2428"/>
      <c r="G12" s="2428"/>
      <c r="H12" s="2429"/>
      <c r="I12" s="2422"/>
      <c r="J12" s="7" t="s">
        <v>687</v>
      </c>
      <c r="K12" s="2422"/>
      <c r="L12" s="2422"/>
      <c r="M12" s="8" t="s">
        <v>803</v>
      </c>
      <c r="N12" s="904"/>
      <c r="O12" s="907" t="s">
        <v>804</v>
      </c>
      <c r="P12" s="904"/>
      <c r="Q12" s="904"/>
      <c r="R12" s="904"/>
      <c r="S12" s="904"/>
      <c r="T12" s="904"/>
      <c r="U12" s="904"/>
    </row>
    <row r="13" spans="1:21" ht="19.5" customHeight="1">
      <c r="A13" s="15" t="s">
        <v>805</v>
      </c>
      <c r="B13" s="2419" t="s">
        <v>806</v>
      </c>
      <c r="C13" s="2420"/>
      <c r="D13" s="2420"/>
      <c r="E13" s="2416" t="s">
        <v>807</v>
      </c>
      <c r="F13" s="2417"/>
      <c r="G13" s="2417"/>
      <c r="H13" s="2417"/>
      <c r="I13" s="2417"/>
      <c r="J13" s="2417"/>
      <c r="K13" s="2417"/>
      <c r="L13" s="2417"/>
      <c r="M13" s="2418"/>
    </row>
    <row r="14" spans="1:21" ht="25.5" customHeight="1">
      <c r="A14" s="12"/>
      <c r="B14" s="2412"/>
      <c r="C14" s="2413"/>
      <c r="D14" s="2414"/>
      <c r="E14" s="12"/>
      <c r="F14" s="1219" t="s">
        <v>687</v>
      </c>
      <c r="G14" s="696"/>
      <c r="H14" s="2415" t="s">
        <v>800</v>
      </c>
      <c r="I14" s="2415"/>
      <c r="J14" s="696"/>
      <c r="K14" s="1219" t="s">
        <v>687</v>
      </c>
      <c r="L14" s="696"/>
      <c r="M14" s="20" t="s">
        <v>803</v>
      </c>
    </row>
    <row r="15" spans="1:21" ht="25.5" customHeight="1">
      <c r="A15" s="12"/>
      <c r="B15" s="2412"/>
      <c r="C15" s="2413"/>
      <c r="D15" s="2414"/>
      <c r="E15" s="12"/>
      <c r="F15" s="1219" t="s">
        <v>808</v>
      </c>
      <c r="G15" s="696"/>
      <c r="H15" s="2415" t="s">
        <v>809</v>
      </c>
      <c r="I15" s="2415"/>
      <c r="J15" s="696"/>
      <c r="K15" s="1219" t="s">
        <v>808</v>
      </c>
      <c r="L15" s="696"/>
      <c r="M15" s="20" t="s">
        <v>810</v>
      </c>
      <c r="O15" s="699"/>
      <c r="P15" s="700"/>
    </row>
    <row r="16" spans="1:21" ht="25.5" customHeight="1">
      <c r="A16" s="12"/>
      <c r="B16" s="2412"/>
      <c r="C16" s="2413"/>
      <c r="D16" s="2414"/>
      <c r="E16" s="12"/>
      <c r="F16" s="1219" t="s">
        <v>808</v>
      </c>
      <c r="G16" s="696"/>
      <c r="H16" s="2415" t="s">
        <v>809</v>
      </c>
      <c r="I16" s="2415"/>
      <c r="J16" s="696"/>
      <c r="K16" s="1219" t="s">
        <v>808</v>
      </c>
      <c r="L16" s="696"/>
      <c r="M16" s="20" t="s">
        <v>810</v>
      </c>
      <c r="O16" s="699"/>
      <c r="P16" s="700"/>
    </row>
    <row r="17" spans="1:16" ht="25.5" customHeight="1">
      <c r="A17" s="12"/>
      <c r="B17" s="2412"/>
      <c r="C17" s="2413"/>
      <c r="D17" s="2414"/>
      <c r="E17" s="12"/>
      <c r="F17" s="1219" t="s">
        <v>808</v>
      </c>
      <c r="G17" s="696"/>
      <c r="H17" s="2415" t="s">
        <v>809</v>
      </c>
      <c r="I17" s="2415"/>
      <c r="J17" s="696"/>
      <c r="K17" s="1219" t="s">
        <v>808</v>
      </c>
      <c r="L17" s="696"/>
      <c r="M17" s="20" t="s">
        <v>810</v>
      </c>
      <c r="O17" s="699"/>
      <c r="P17" s="700"/>
    </row>
    <row r="18" spans="1:16" ht="25.5" customHeight="1">
      <c r="A18" s="12"/>
      <c r="B18" s="2412"/>
      <c r="C18" s="2413"/>
      <c r="D18" s="2414"/>
      <c r="E18" s="12"/>
      <c r="F18" s="1219" t="s">
        <v>808</v>
      </c>
      <c r="G18" s="696"/>
      <c r="H18" s="2415" t="s">
        <v>809</v>
      </c>
      <c r="I18" s="2415"/>
      <c r="J18" s="696"/>
      <c r="K18" s="1219" t="s">
        <v>808</v>
      </c>
      <c r="L18" s="696"/>
      <c r="M18" s="20" t="s">
        <v>810</v>
      </c>
      <c r="O18" s="699"/>
      <c r="P18" s="700"/>
    </row>
    <row r="19" spans="1:16" ht="25.5" customHeight="1">
      <c r="A19" s="12"/>
      <c r="B19" s="2412"/>
      <c r="C19" s="2413"/>
      <c r="D19" s="2414"/>
      <c r="E19" s="12"/>
      <c r="F19" s="1219" t="s">
        <v>808</v>
      </c>
      <c r="G19" s="696"/>
      <c r="H19" s="2415" t="s">
        <v>809</v>
      </c>
      <c r="I19" s="2415"/>
      <c r="J19" s="696"/>
      <c r="K19" s="1219" t="s">
        <v>808</v>
      </c>
      <c r="L19" s="696"/>
      <c r="M19" s="20" t="s">
        <v>810</v>
      </c>
      <c r="O19" s="699"/>
      <c r="P19" s="700"/>
    </row>
    <row r="20" spans="1:16" ht="25.5" customHeight="1">
      <c r="A20" s="12"/>
      <c r="B20" s="2412"/>
      <c r="C20" s="2413"/>
      <c r="D20" s="2414"/>
      <c r="E20" s="12"/>
      <c r="F20" s="1219" t="s">
        <v>808</v>
      </c>
      <c r="G20" s="696"/>
      <c r="H20" s="2415" t="s">
        <v>809</v>
      </c>
      <c r="I20" s="2415"/>
      <c r="J20" s="696"/>
      <c r="K20" s="1219" t="s">
        <v>808</v>
      </c>
      <c r="L20" s="696"/>
      <c r="M20" s="20" t="s">
        <v>810</v>
      </c>
      <c r="O20" s="699"/>
      <c r="P20" s="700"/>
    </row>
    <row r="21" spans="1:16" ht="25.5" customHeight="1">
      <c r="A21" s="12"/>
      <c r="B21" s="2412"/>
      <c r="C21" s="2413"/>
      <c r="D21" s="2414"/>
      <c r="E21" s="12"/>
      <c r="F21" s="1219" t="s">
        <v>808</v>
      </c>
      <c r="G21" s="696"/>
      <c r="H21" s="2415" t="s">
        <v>809</v>
      </c>
      <c r="I21" s="2415"/>
      <c r="J21" s="696"/>
      <c r="K21" s="1219" t="s">
        <v>808</v>
      </c>
      <c r="L21" s="696"/>
      <c r="M21" s="20" t="s">
        <v>810</v>
      </c>
      <c r="O21" s="699"/>
      <c r="P21" s="700"/>
    </row>
    <row r="22" spans="1:16" ht="25.5" customHeight="1">
      <c r="A22" s="12"/>
      <c r="B22" s="2412"/>
      <c r="C22" s="2413"/>
      <c r="D22" s="2414"/>
      <c r="E22" s="12"/>
      <c r="F22" s="1219" t="s">
        <v>808</v>
      </c>
      <c r="G22" s="696"/>
      <c r="H22" s="2415" t="s">
        <v>809</v>
      </c>
      <c r="I22" s="2415"/>
      <c r="J22" s="696"/>
      <c r="K22" s="1219" t="s">
        <v>808</v>
      </c>
      <c r="L22" s="696"/>
      <c r="M22" s="20" t="s">
        <v>810</v>
      </c>
      <c r="O22" s="699"/>
      <c r="P22" s="700"/>
    </row>
    <row r="23" spans="1:16" ht="25.5" customHeight="1">
      <c r="A23" s="12"/>
      <c r="B23" s="2412"/>
      <c r="C23" s="2413"/>
      <c r="D23" s="2414"/>
      <c r="E23" s="12"/>
      <c r="F23" s="1219" t="s">
        <v>808</v>
      </c>
      <c r="G23" s="696"/>
      <c r="H23" s="2415" t="s">
        <v>809</v>
      </c>
      <c r="I23" s="2415"/>
      <c r="J23" s="696"/>
      <c r="K23" s="1219" t="s">
        <v>808</v>
      </c>
      <c r="L23" s="696"/>
      <c r="M23" s="20" t="s">
        <v>810</v>
      </c>
      <c r="O23" s="699"/>
      <c r="P23" s="700"/>
    </row>
    <row r="24" spans="1:16" ht="25.5" customHeight="1">
      <c r="A24" s="12"/>
      <c r="B24" s="2412"/>
      <c r="C24" s="2413"/>
      <c r="D24" s="2414"/>
      <c r="E24" s="12"/>
      <c r="F24" s="1219" t="s">
        <v>808</v>
      </c>
      <c r="G24" s="696"/>
      <c r="H24" s="2415" t="s">
        <v>809</v>
      </c>
      <c r="I24" s="2415"/>
      <c r="J24" s="696"/>
      <c r="K24" s="1219" t="s">
        <v>808</v>
      </c>
      <c r="L24" s="696"/>
      <c r="M24" s="20" t="s">
        <v>810</v>
      </c>
      <c r="O24" s="699"/>
      <c r="P24" s="700"/>
    </row>
    <row r="25" spans="1:16" ht="25.5" customHeight="1">
      <c r="A25" s="12"/>
      <c r="B25" s="2412"/>
      <c r="C25" s="2413"/>
      <c r="D25" s="2414"/>
      <c r="E25" s="12"/>
      <c r="F25" s="1219" t="s">
        <v>687</v>
      </c>
      <c r="G25" s="696"/>
      <c r="H25" s="2415" t="s">
        <v>800</v>
      </c>
      <c r="I25" s="2415"/>
      <c r="J25" s="696"/>
      <c r="K25" s="1219" t="s">
        <v>687</v>
      </c>
      <c r="L25" s="696"/>
      <c r="M25" s="20" t="s">
        <v>803</v>
      </c>
      <c r="O25" s="699"/>
      <c r="P25" s="700"/>
    </row>
    <row r="26" spans="1:16" ht="25.5" customHeight="1">
      <c r="A26" s="12"/>
      <c r="B26" s="2412"/>
      <c r="C26" s="2413"/>
      <c r="D26" s="2414"/>
      <c r="E26" s="12"/>
      <c r="F26" s="1219" t="s">
        <v>687</v>
      </c>
      <c r="G26" s="696"/>
      <c r="H26" s="2415" t="s">
        <v>800</v>
      </c>
      <c r="I26" s="2415"/>
      <c r="J26" s="696"/>
      <c r="K26" s="1219" t="s">
        <v>687</v>
      </c>
      <c r="L26" s="696"/>
      <c r="M26" s="20" t="s">
        <v>803</v>
      </c>
    </row>
    <row r="27" spans="1:16" ht="25.5" customHeight="1">
      <c r="A27" s="12"/>
      <c r="B27" s="2412"/>
      <c r="C27" s="2413"/>
      <c r="D27" s="2414"/>
      <c r="E27" s="12"/>
      <c r="F27" s="1219" t="s">
        <v>687</v>
      </c>
      <c r="G27" s="18"/>
      <c r="H27" s="2415" t="s">
        <v>800</v>
      </c>
      <c r="I27" s="2415"/>
      <c r="J27" s="16"/>
      <c r="K27" s="1219" t="s">
        <v>687</v>
      </c>
      <c r="L27" s="696"/>
      <c r="M27" s="20" t="s">
        <v>803</v>
      </c>
    </row>
    <row r="28" spans="1:16" ht="25.5" customHeight="1">
      <c r="A28" s="12"/>
      <c r="B28" s="2412"/>
      <c r="C28" s="2413"/>
      <c r="D28" s="2414"/>
      <c r="E28" s="12"/>
      <c r="F28" s="1219" t="s">
        <v>687</v>
      </c>
      <c r="G28" s="696"/>
      <c r="H28" s="2415" t="s">
        <v>800</v>
      </c>
      <c r="I28" s="2415"/>
      <c r="J28" s="16"/>
      <c r="K28" s="1219" t="s">
        <v>687</v>
      </c>
      <c r="L28" s="696"/>
      <c r="M28" s="20" t="s">
        <v>803</v>
      </c>
    </row>
    <row r="29" spans="1:16" ht="25.5" customHeight="1">
      <c r="A29" s="12"/>
      <c r="B29" s="2412"/>
      <c r="C29" s="2413"/>
      <c r="D29" s="2414"/>
      <c r="E29" s="12"/>
      <c r="F29" s="1219" t="s">
        <v>687</v>
      </c>
      <c r="G29" s="18"/>
      <c r="H29" s="2415" t="s">
        <v>800</v>
      </c>
      <c r="I29" s="2415"/>
      <c r="J29" s="16"/>
      <c r="K29" s="1219" t="s">
        <v>687</v>
      </c>
      <c r="L29" s="696"/>
      <c r="M29" s="20" t="s">
        <v>803</v>
      </c>
    </row>
    <row r="30" spans="1:16" ht="42.75" customHeight="1">
      <c r="A30" s="23" t="s">
        <v>811</v>
      </c>
      <c r="B30" s="21"/>
      <c r="C30" s="16"/>
      <c r="D30" s="22"/>
      <c r="E30" s="12" t="s">
        <v>812</v>
      </c>
      <c r="F30" s="696"/>
      <c r="G30" s="696" t="s">
        <v>813</v>
      </c>
      <c r="H30" s="2421"/>
      <c r="I30" s="2421"/>
      <c r="J30" s="696" t="s">
        <v>687</v>
      </c>
      <c r="K30" s="2421"/>
      <c r="L30" s="2421"/>
      <c r="M30" s="17" t="s">
        <v>814</v>
      </c>
    </row>
    <row r="31" spans="1:16" s="256" customFormat="1" ht="22.5" customHeight="1">
      <c r="A31" s="254" t="s">
        <v>815</v>
      </c>
      <c r="B31" s="255"/>
      <c r="C31" s="255"/>
      <c r="D31" s="255"/>
      <c r="E31" s="255"/>
      <c r="F31" s="255"/>
      <c r="G31" s="255"/>
      <c r="H31" s="255"/>
      <c r="I31" s="255"/>
      <c r="J31" s="255"/>
      <c r="K31" s="255"/>
      <c r="L31" s="255"/>
      <c r="M31" s="255"/>
      <c r="N31"/>
    </row>
    <row r="32" spans="1:16" s="19" customFormat="1" ht="15.75" customHeight="1">
      <c r="A32" s="24" t="s">
        <v>816</v>
      </c>
      <c r="B32" s="9"/>
      <c r="C32" s="9"/>
      <c r="D32" s="9"/>
      <c r="E32" s="9"/>
      <c r="F32" s="9"/>
      <c r="G32" s="9"/>
      <c r="H32" s="9"/>
      <c r="I32" s="9"/>
      <c r="J32" s="9"/>
      <c r="K32" s="9"/>
      <c r="L32" s="9"/>
      <c r="M32" s="9"/>
      <c r="N32"/>
    </row>
    <row r="33" spans="1:14" s="19" customFormat="1" ht="15.75" customHeight="1">
      <c r="A33" s="24" t="s">
        <v>817</v>
      </c>
      <c r="B33" s="9"/>
      <c r="C33" s="9"/>
      <c r="D33" s="9"/>
      <c r="E33" s="9"/>
      <c r="F33" s="9"/>
      <c r="G33" s="9"/>
      <c r="H33" s="9"/>
      <c r="I33" s="9"/>
      <c r="J33" s="9"/>
      <c r="K33" s="9"/>
      <c r="L33" s="9"/>
      <c r="M33" s="9"/>
      <c r="N33"/>
    </row>
    <row r="34" spans="1:14" s="19" customFormat="1" ht="15.75" customHeight="1">
      <c r="A34" s="24" t="s">
        <v>818</v>
      </c>
      <c r="B34" s="9"/>
      <c r="C34" s="9"/>
      <c r="D34" s="9"/>
      <c r="E34" s="9"/>
      <c r="F34" s="9"/>
      <c r="G34" s="9"/>
      <c r="H34" s="9"/>
      <c r="I34" s="9"/>
      <c r="J34" s="9"/>
      <c r="K34" s="9"/>
      <c r="L34" s="9"/>
      <c r="M34" s="9"/>
      <c r="N34"/>
    </row>
    <row r="35" spans="1:14" s="19" customFormat="1" ht="15.75" customHeight="1">
      <c r="A35" s="24" t="s">
        <v>819</v>
      </c>
      <c r="B35" s="9"/>
      <c r="C35" s="9"/>
      <c r="D35" s="9"/>
      <c r="E35" s="9"/>
      <c r="F35" s="9"/>
      <c r="G35" s="9"/>
      <c r="H35" s="9"/>
      <c r="I35" s="9"/>
      <c r="J35" s="9"/>
      <c r="K35" s="9"/>
      <c r="L35" s="9"/>
      <c r="M35" s="9"/>
      <c r="N35"/>
    </row>
    <row r="36" spans="1:14" s="19" customFormat="1" ht="15.75" customHeight="1">
      <c r="A36" s="24" t="s">
        <v>820</v>
      </c>
      <c r="B36" s="9"/>
      <c r="C36" s="9"/>
      <c r="D36" s="9"/>
      <c r="E36" s="9"/>
      <c r="F36" s="9"/>
      <c r="G36" s="9"/>
      <c r="H36" s="9"/>
      <c r="I36" s="9"/>
      <c r="J36" s="9"/>
      <c r="K36" s="9"/>
      <c r="L36" s="9"/>
      <c r="M36" s="9"/>
      <c r="N36"/>
    </row>
    <row r="37" spans="1:14" s="19" customFormat="1" ht="15.75" customHeight="1">
      <c r="A37" s="24" t="s">
        <v>821</v>
      </c>
      <c r="B37" s="9"/>
      <c r="C37" s="9"/>
      <c r="D37" s="9"/>
      <c r="E37" s="9"/>
      <c r="F37" s="9"/>
      <c r="G37" s="9"/>
      <c r="H37" s="9"/>
      <c r="I37" s="9"/>
      <c r="J37" s="9"/>
      <c r="K37" s="9"/>
      <c r="L37" s="9"/>
      <c r="M37" s="9"/>
      <c r="N37"/>
    </row>
  </sheetData>
  <mergeCells count="54">
    <mergeCell ref="A1:B1"/>
    <mergeCell ref="C9:D9"/>
    <mergeCell ref="J2:M2"/>
    <mergeCell ref="F8:H8"/>
    <mergeCell ref="H11:I11"/>
    <mergeCell ref="A3:M3"/>
    <mergeCell ref="A4:M4"/>
    <mergeCell ref="A5:M5"/>
    <mergeCell ref="I8:L8"/>
    <mergeCell ref="K11:L11"/>
    <mergeCell ref="C8:E8"/>
    <mergeCell ref="K12:L12"/>
    <mergeCell ref="I9:L9"/>
    <mergeCell ref="A10:M10"/>
    <mergeCell ref="E11:G12"/>
    <mergeCell ref="B12:D12"/>
    <mergeCell ref="H12:I12"/>
    <mergeCell ref="E9:H9"/>
    <mergeCell ref="H29:I29"/>
    <mergeCell ref="H30:I30"/>
    <mergeCell ref="K30:L30"/>
    <mergeCell ref="B14:D14"/>
    <mergeCell ref="B26:D26"/>
    <mergeCell ref="B27:D27"/>
    <mergeCell ref="B28:D28"/>
    <mergeCell ref="B29:D29"/>
    <mergeCell ref="H27:I27"/>
    <mergeCell ref="H28:I28"/>
    <mergeCell ref="H26:I26"/>
    <mergeCell ref="H14:I14"/>
    <mergeCell ref="B23:D23"/>
    <mergeCell ref="H23:I23"/>
    <mergeCell ref="B24:D24"/>
    <mergeCell ref="B25:D25"/>
    <mergeCell ref="H24:I24"/>
    <mergeCell ref="B22:D22"/>
    <mergeCell ref="H22:I22"/>
    <mergeCell ref="H25:I25"/>
    <mergeCell ref="B21:D21"/>
    <mergeCell ref="H21:I21"/>
    <mergeCell ref="B20:D20"/>
    <mergeCell ref="B17:D17"/>
    <mergeCell ref="H17:I17"/>
    <mergeCell ref="B15:D15"/>
    <mergeCell ref="E13:M13"/>
    <mergeCell ref="H20:I20"/>
    <mergeCell ref="H15:I15"/>
    <mergeCell ref="B16:D16"/>
    <mergeCell ref="H16:I16"/>
    <mergeCell ref="B13:D13"/>
    <mergeCell ref="B18:D18"/>
    <mergeCell ref="H18:I18"/>
    <mergeCell ref="B19:D19"/>
    <mergeCell ref="H19:I19"/>
  </mergeCells>
  <phoneticPr fontId="7"/>
  <pageMargins left="0.78740157480314965" right="0.19685039370078741" top="0.51181102362204722" bottom="0.39370078740157483" header="0.31496062992125984" footer="0.19685039370078741"/>
  <pageSetup paperSize="9" scale="95" orientation="portrait" blackAndWhite="1" r:id="rId1"/>
  <headerFooter>
    <oddFooter>&amp;R&amp;K00-0492022.10.12.改訂</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E9DF1-6F6F-47B3-B522-5F582A1456E1}">
  <dimension ref="A1:K38"/>
  <sheetViews>
    <sheetView showZeros="0" zoomScaleNormal="100" workbookViewId="0">
      <selection activeCell="C33" sqref="E37"/>
    </sheetView>
  </sheetViews>
  <sheetFormatPr defaultRowHeight="22.5" customHeight="1"/>
  <cols>
    <col min="1" max="1" width="2.25" customWidth="1"/>
    <col min="2" max="2" width="16.625" customWidth="1"/>
    <col min="3" max="3" width="17.375" customWidth="1"/>
    <col min="4" max="4" width="8.5" customWidth="1"/>
    <col min="5" max="5" width="12.25" customWidth="1"/>
    <col min="6" max="6" width="11" customWidth="1"/>
    <col min="7" max="7" width="22.625" customWidth="1"/>
    <col min="8" max="8" width="4.25" bestFit="1" customWidth="1"/>
  </cols>
  <sheetData>
    <row r="1" spans="1:11" ht="22.5" customHeight="1">
      <c r="A1" s="131"/>
      <c r="B1" s="279" t="s">
        <v>822</v>
      </c>
      <c r="C1" s="131"/>
      <c r="D1" s="131"/>
      <c r="E1" s="131"/>
      <c r="F1" s="132"/>
      <c r="G1" s="225"/>
    </row>
    <row r="2" spans="1:11" ht="22.5" customHeight="1">
      <c r="A2" s="131"/>
      <c r="B2" s="131"/>
      <c r="C2" s="131"/>
      <c r="D2" s="131"/>
      <c r="E2" s="131"/>
      <c r="F2" s="132"/>
      <c r="G2" s="753" t="str">
        <f>登録!I7</f>
        <v>　　年　　　月　　　日</v>
      </c>
    </row>
    <row r="3" spans="1:11" ht="37.5" customHeight="1">
      <c r="A3" s="2440" t="s">
        <v>823</v>
      </c>
      <c r="B3" s="2440"/>
      <c r="C3" s="2440"/>
      <c r="D3" s="2440"/>
      <c r="E3" s="2440"/>
      <c r="F3" s="2440"/>
      <c r="G3" s="2440"/>
    </row>
    <row r="4" spans="1:11" ht="22.5" customHeight="1">
      <c r="A4" s="148"/>
      <c r="B4" s="149" t="s">
        <v>723</v>
      </c>
      <c r="C4" s="226"/>
      <c r="D4" s="457"/>
      <c r="E4" s="754" t="s">
        <v>824</v>
      </c>
      <c r="F4" s="755" t="s">
        <v>825</v>
      </c>
      <c r="G4" s="756">
        <f>登録!I8</f>
        <v>0</v>
      </c>
    </row>
    <row r="5" spans="1:11" ht="22.5" customHeight="1">
      <c r="A5" s="150"/>
      <c r="B5" s="460" t="s">
        <v>724</v>
      </c>
      <c r="C5" s="149">
        <f>登録!D16</f>
        <v>0</v>
      </c>
      <c r="D5" s="457" t="s">
        <v>725</v>
      </c>
      <c r="E5" s="757" t="s">
        <v>826</v>
      </c>
      <c r="F5" s="758" t="s">
        <v>827</v>
      </c>
      <c r="G5" s="465">
        <f>登録!I11</f>
        <v>0</v>
      </c>
    </row>
    <row r="6" spans="1:11" ht="22.5" customHeight="1">
      <c r="A6" s="149"/>
      <c r="B6" s="149"/>
      <c r="C6" s="149"/>
      <c r="D6" s="149"/>
      <c r="E6" s="759"/>
      <c r="F6" s="760" t="s">
        <v>828</v>
      </c>
      <c r="G6" s="466">
        <f>登録!I14</f>
        <v>0</v>
      </c>
    </row>
    <row r="7" spans="1:11" ht="22.5" customHeight="1">
      <c r="A7" s="149"/>
      <c r="B7" s="226"/>
      <c r="C7" s="226"/>
      <c r="D7" s="227"/>
      <c r="E7" s="467" t="s">
        <v>829</v>
      </c>
      <c r="F7" s="459" t="s">
        <v>825</v>
      </c>
      <c r="G7" s="468"/>
    </row>
    <row r="8" spans="1:11" ht="22.5" customHeight="1">
      <c r="A8" s="150"/>
      <c r="B8" s="149"/>
      <c r="C8" s="149"/>
      <c r="D8" s="149"/>
      <c r="E8" s="469" t="s">
        <v>830</v>
      </c>
      <c r="F8" s="462" t="s">
        <v>831</v>
      </c>
      <c r="G8" s="465"/>
      <c r="H8" s="905" t="s">
        <v>634</v>
      </c>
      <c r="I8" s="906" t="s">
        <v>832</v>
      </c>
      <c r="J8" s="904"/>
      <c r="K8" s="904"/>
    </row>
    <row r="9" spans="1:11" ht="22.5" customHeight="1">
      <c r="A9" s="149"/>
      <c r="B9" s="91"/>
      <c r="C9" s="149"/>
      <c r="D9" s="227"/>
      <c r="E9" s="1225"/>
      <c r="F9" s="464" t="s">
        <v>833</v>
      </c>
      <c r="G9" s="466"/>
      <c r="H9" s="904"/>
      <c r="I9" s="906" t="s">
        <v>834</v>
      </c>
      <c r="J9" s="904"/>
      <c r="K9" s="904"/>
    </row>
    <row r="10" spans="1:11" ht="22.5" customHeight="1">
      <c r="A10" s="149"/>
      <c r="B10" s="149"/>
      <c r="C10" s="149"/>
      <c r="D10" s="149"/>
      <c r="E10" s="148"/>
      <c r="F10" s="251"/>
      <c r="G10" s="167"/>
    </row>
    <row r="11" spans="1:11" ht="22.5" customHeight="1">
      <c r="A11" s="148"/>
      <c r="B11" s="153" t="s">
        <v>91</v>
      </c>
      <c r="C11" s="747">
        <f>登録!D2</f>
        <v>0</v>
      </c>
      <c r="D11" s="748"/>
      <c r="E11" s="748"/>
      <c r="F11" s="748"/>
      <c r="G11" s="468"/>
    </row>
    <row r="12" spans="1:11" ht="22.5" customHeight="1">
      <c r="A12" s="148"/>
      <c r="B12" s="154" t="s">
        <v>835</v>
      </c>
      <c r="C12" s="749">
        <f>登録!D3</f>
        <v>0</v>
      </c>
      <c r="D12" s="750"/>
      <c r="E12" s="750"/>
      <c r="F12" s="750"/>
      <c r="G12" s="751"/>
    </row>
    <row r="13" spans="1:11" ht="22.5" customHeight="1">
      <c r="A13" s="148"/>
      <c r="B13" s="252"/>
      <c r="C13" s="253"/>
      <c r="D13" s="253"/>
      <c r="E13" s="253"/>
      <c r="F13" s="253"/>
      <c r="G13" s="253"/>
    </row>
    <row r="14" spans="1:11" ht="16.5" customHeight="1">
      <c r="A14" s="131"/>
      <c r="B14" s="131" t="s">
        <v>836</v>
      </c>
      <c r="C14" s="131"/>
      <c r="D14" s="131"/>
      <c r="E14" s="131"/>
      <c r="F14" s="131"/>
      <c r="G14" s="131"/>
    </row>
    <row r="15" spans="1:11" ht="16.5" customHeight="1">
      <c r="A15" s="131"/>
      <c r="B15" s="134" t="s">
        <v>837</v>
      </c>
      <c r="C15" s="131"/>
      <c r="D15" s="131"/>
      <c r="E15" s="131"/>
      <c r="F15" s="131"/>
      <c r="G15" s="131"/>
    </row>
    <row r="16" spans="1:11" ht="22.5" customHeight="1">
      <c r="A16" s="131"/>
      <c r="B16" s="135" t="s">
        <v>838</v>
      </c>
      <c r="C16" s="1221" t="s">
        <v>839</v>
      </c>
      <c r="D16" s="136" t="s">
        <v>840</v>
      </c>
      <c r="E16" s="2441" t="s">
        <v>841</v>
      </c>
      <c r="F16" s="2442"/>
      <c r="G16" s="228" t="s">
        <v>842</v>
      </c>
    </row>
    <row r="17" spans="1:7" ht="22.5" customHeight="1">
      <c r="A17" s="131"/>
      <c r="B17" s="1221"/>
      <c r="C17" s="321"/>
      <c r="D17" s="143"/>
      <c r="E17" s="139"/>
      <c r="F17" s="139"/>
      <c r="G17" s="228"/>
    </row>
    <row r="18" spans="1:7" ht="22.5" customHeight="1">
      <c r="A18" s="131"/>
      <c r="B18" s="1221"/>
      <c r="C18" s="137"/>
      <c r="D18" s="138"/>
      <c r="E18" s="139"/>
      <c r="F18" s="139"/>
      <c r="G18" s="229"/>
    </row>
    <row r="19" spans="1:7" ht="22.5" customHeight="1">
      <c r="A19" s="131"/>
      <c r="B19" s="1221"/>
      <c r="C19" s="137"/>
      <c r="D19" s="138"/>
      <c r="E19" s="139"/>
      <c r="F19" s="139"/>
      <c r="G19" s="229"/>
    </row>
    <row r="20" spans="1:7" ht="22.5" customHeight="1">
      <c r="A20" s="131"/>
      <c r="B20" s="140"/>
      <c r="C20" s="137"/>
      <c r="D20" s="138"/>
      <c r="E20" s="139"/>
      <c r="F20" s="139"/>
      <c r="G20" s="229"/>
    </row>
    <row r="21" spans="1:7" ht="22.5" customHeight="1">
      <c r="A21" s="131"/>
      <c r="B21" s="131" t="s">
        <v>843</v>
      </c>
      <c r="C21" s="131"/>
      <c r="D21" s="131"/>
      <c r="E21" s="131"/>
      <c r="F21" s="131"/>
      <c r="G21" s="131"/>
    </row>
    <row r="22" spans="1:7" ht="22.5" customHeight="1">
      <c r="A22" s="131"/>
      <c r="B22" s="131"/>
      <c r="C22" s="131"/>
      <c r="D22" s="131"/>
      <c r="E22" s="131"/>
      <c r="F22" s="131"/>
      <c r="G22" s="131"/>
    </row>
    <row r="23" spans="1:7" ht="16.5" customHeight="1">
      <c r="A23" s="131"/>
      <c r="B23" s="131" t="s">
        <v>844</v>
      </c>
      <c r="C23" s="131"/>
      <c r="D23" s="131"/>
      <c r="E23" s="131"/>
      <c r="F23" s="131"/>
      <c r="G23" s="131"/>
    </row>
    <row r="24" spans="1:7" ht="16.5" customHeight="1">
      <c r="A24" s="131"/>
      <c r="B24" s="134" t="s">
        <v>845</v>
      </c>
      <c r="C24" s="131"/>
      <c r="D24" s="131"/>
      <c r="E24" s="131"/>
      <c r="F24" s="131"/>
      <c r="G24" s="131"/>
    </row>
    <row r="25" spans="1:7" ht="22.5" customHeight="1">
      <c r="A25" s="131"/>
      <c r="B25" s="135" t="s">
        <v>838</v>
      </c>
      <c r="C25" s="1221" t="s">
        <v>839</v>
      </c>
      <c r="D25" s="136" t="s">
        <v>840</v>
      </c>
      <c r="E25" s="141" t="s">
        <v>846</v>
      </c>
      <c r="F25" s="136" t="s">
        <v>847</v>
      </c>
      <c r="G25" s="228" t="s">
        <v>848</v>
      </c>
    </row>
    <row r="26" spans="1:7" ht="22.5" customHeight="1">
      <c r="A26" s="131"/>
      <c r="B26" s="1221"/>
      <c r="C26" s="142"/>
      <c r="D26" s="143"/>
      <c r="E26" s="144"/>
      <c r="F26" s="145"/>
      <c r="G26" s="229"/>
    </row>
    <row r="27" spans="1:7" ht="22.5" customHeight="1">
      <c r="A27" s="131"/>
      <c r="B27" s="1221"/>
      <c r="C27" s="137"/>
      <c r="D27" s="138"/>
      <c r="E27" s="144"/>
      <c r="F27" s="145"/>
      <c r="G27" s="229"/>
    </row>
    <row r="28" spans="1:7" ht="22.5" customHeight="1">
      <c r="A28" s="131"/>
      <c r="B28" s="140"/>
      <c r="C28" s="137"/>
      <c r="D28" s="138"/>
      <c r="E28" s="144"/>
      <c r="F28" s="145"/>
      <c r="G28" s="229"/>
    </row>
    <row r="29" spans="1:7" ht="22.5" customHeight="1">
      <c r="A29" s="131"/>
      <c r="B29" s="140"/>
      <c r="C29" s="137"/>
      <c r="D29" s="138"/>
      <c r="E29" s="144"/>
      <c r="F29" s="145"/>
      <c r="G29" s="229"/>
    </row>
    <row r="30" spans="1:7" ht="22.5" customHeight="1">
      <c r="A30" s="131"/>
      <c r="B30" s="131"/>
      <c r="C30" s="146"/>
      <c r="D30" s="146"/>
      <c r="E30" s="131"/>
      <c r="F30" s="131"/>
      <c r="G30" s="131"/>
    </row>
    <row r="31" spans="1:7" ht="16.5" customHeight="1">
      <c r="A31" s="131"/>
      <c r="B31" s="131" t="s">
        <v>849</v>
      </c>
      <c r="C31" s="131"/>
      <c r="D31" s="131"/>
      <c r="E31" s="131"/>
      <c r="F31" s="131"/>
      <c r="G31" s="131"/>
    </row>
    <row r="32" spans="1:7" ht="16.5" customHeight="1">
      <c r="A32" s="131"/>
      <c r="B32" s="134" t="s">
        <v>850</v>
      </c>
      <c r="C32" s="131"/>
      <c r="D32" s="131"/>
      <c r="E32" s="131"/>
      <c r="F32" s="131"/>
      <c r="G32" s="131"/>
    </row>
    <row r="33" spans="1:7" ht="22.5" customHeight="1">
      <c r="A33" s="131"/>
      <c r="B33" s="135" t="s">
        <v>838</v>
      </c>
      <c r="C33" s="1221" t="s">
        <v>839</v>
      </c>
      <c r="D33" s="136" t="s">
        <v>840</v>
      </c>
      <c r="E33" s="141" t="s">
        <v>846</v>
      </c>
      <c r="F33" s="136" t="s">
        <v>847</v>
      </c>
      <c r="G33" s="228" t="s">
        <v>851</v>
      </c>
    </row>
    <row r="34" spans="1:7" ht="22.5" customHeight="1">
      <c r="A34" s="131"/>
      <c r="B34" s="1221"/>
      <c r="C34" s="137"/>
      <c r="D34" s="138"/>
      <c r="E34" s="144"/>
      <c r="F34" s="145"/>
      <c r="G34" s="229"/>
    </row>
    <row r="35" spans="1:7" ht="22.5" customHeight="1">
      <c r="A35" s="131"/>
      <c r="B35" s="1221"/>
      <c r="C35" s="137"/>
      <c r="D35" s="138"/>
      <c r="E35" s="144"/>
      <c r="F35" s="145"/>
      <c r="G35" s="229"/>
    </row>
    <row r="36" spans="1:7" ht="22.5" customHeight="1">
      <c r="A36" s="131"/>
      <c r="B36" s="140"/>
      <c r="C36" s="137"/>
      <c r="D36" s="138"/>
      <c r="E36" s="144"/>
      <c r="F36" s="145"/>
      <c r="G36" s="229"/>
    </row>
    <row r="37" spans="1:7" ht="22.5" customHeight="1">
      <c r="A37" s="131"/>
      <c r="B37" s="140"/>
      <c r="C37" s="137"/>
      <c r="D37" s="138"/>
      <c r="E37" s="144"/>
      <c r="F37" s="145"/>
      <c r="G37" s="229"/>
    </row>
    <row r="38" spans="1:7" ht="22.5" customHeight="1">
      <c r="A38" s="131"/>
      <c r="B38" s="133" t="s">
        <v>852</v>
      </c>
      <c r="C38" s="131"/>
      <c r="D38" s="131"/>
      <c r="E38" s="131"/>
      <c r="F38" s="131"/>
      <c r="G38" s="131"/>
    </row>
  </sheetData>
  <protectedRanges>
    <protectedRange sqref="G1" name="範囲1_1"/>
    <protectedRange sqref="G10" name="範囲1_3_1_1"/>
    <protectedRange sqref="G8:G9" name="範囲1_3_1_1_1"/>
    <protectedRange sqref="G5:G6" name="範囲1_3_1_1_3"/>
  </protectedRanges>
  <mergeCells count="2">
    <mergeCell ref="A3:G3"/>
    <mergeCell ref="E16:F16"/>
  </mergeCells>
  <phoneticPr fontId="38"/>
  <pageMargins left="0.70866141732283472" right="0.19685039370078741" top="0.55118110236220474" bottom="0.47244094488188981" header="0.31496062992125984" footer="0.19685039370078741"/>
  <pageSetup paperSize="9" orientation="portrait" r:id="rId1"/>
  <headerFooter>
    <oddFooter>&amp;R&amp;K00-0482022.10.12.改訂</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3F95D-79EC-42DF-A845-365BA2EF5ED1}">
  <dimension ref="B1:N45"/>
  <sheetViews>
    <sheetView showZeros="0" zoomScaleNormal="100" workbookViewId="0">
      <selection activeCell="C33" sqref="E37"/>
    </sheetView>
  </sheetViews>
  <sheetFormatPr defaultColWidth="9" defaultRowHeight="12.75"/>
  <cols>
    <col min="1" max="1" width="2.875" style="10" customWidth="1"/>
    <col min="2" max="2" width="17.75" style="10" customWidth="1"/>
    <col min="3" max="3" width="6.375" style="10" customWidth="1"/>
    <col min="4" max="4" width="7.25" style="10" customWidth="1"/>
    <col min="5" max="5" width="11" style="10" customWidth="1"/>
    <col min="6" max="6" width="12.625" style="10" customWidth="1"/>
    <col min="7" max="7" width="9.375" style="10" customWidth="1"/>
    <col min="8" max="8" width="24" style="10" customWidth="1"/>
    <col min="9" max="9" width="4.25" style="10" customWidth="1"/>
    <col min="10" max="16384" width="9" style="10"/>
  </cols>
  <sheetData>
    <row r="1" spans="2:14" s="148" customFormat="1" ht="16.5" customHeight="1">
      <c r="B1" s="2449" t="s">
        <v>853</v>
      </c>
      <c r="C1" s="2450"/>
      <c r="D1" s="2451"/>
      <c r="E1" s="147"/>
      <c r="F1" s="147"/>
      <c r="G1" s="147"/>
      <c r="H1" s="753" t="str">
        <f>登録!I7</f>
        <v>　　年　　　月　　　日</v>
      </c>
    </row>
    <row r="2" spans="2:14" ht="41.25" customHeight="1">
      <c r="B2" s="2452" t="s">
        <v>854</v>
      </c>
      <c r="C2" s="2452"/>
      <c r="D2" s="2452"/>
      <c r="E2" s="2452"/>
      <c r="F2" s="2452"/>
      <c r="G2" s="2452"/>
      <c r="H2" s="2452"/>
    </row>
    <row r="3" spans="2:14" s="148" customFormat="1" ht="20.25" customHeight="1">
      <c r="B3" s="149" t="s">
        <v>723</v>
      </c>
      <c r="C3" s="2462"/>
      <c r="D3" s="2462"/>
      <c r="E3" s="457"/>
      <c r="F3" s="458"/>
      <c r="G3" s="459" t="s">
        <v>825</v>
      </c>
      <c r="H3" s="752">
        <f>登録!I8</f>
        <v>0</v>
      </c>
    </row>
    <row r="4" spans="2:14" s="148" customFormat="1" ht="16.5" customHeight="1">
      <c r="B4" s="149" t="s">
        <v>724</v>
      </c>
      <c r="C4" s="149"/>
      <c r="D4" s="149"/>
      <c r="E4" s="457"/>
      <c r="F4" s="461" t="s">
        <v>855</v>
      </c>
      <c r="G4" s="870" t="s">
        <v>856</v>
      </c>
      <c r="H4" s="465">
        <f>登録!I45</f>
        <v>0</v>
      </c>
      <c r="I4" s="761"/>
      <c r="J4" s="891"/>
    </row>
    <row r="5" spans="2:14" s="150" customFormat="1" ht="20.25" customHeight="1">
      <c r="B5" s="2462">
        <f>登録!D16</f>
        <v>0</v>
      </c>
      <c r="C5" s="2462"/>
      <c r="D5" s="2462"/>
      <c r="E5" s="457" t="s">
        <v>725</v>
      </c>
      <c r="F5" s="461" t="s">
        <v>826</v>
      </c>
      <c r="G5" s="462" t="s">
        <v>827</v>
      </c>
      <c r="H5" s="465">
        <f>登録!I11</f>
        <v>0</v>
      </c>
    </row>
    <row r="6" spans="2:14" s="150" customFormat="1" ht="20.25" customHeight="1">
      <c r="B6" s="149"/>
      <c r="C6" s="149"/>
      <c r="D6" s="149"/>
      <c r="E6" s="149"/>
      <c r="F6" s="463"/>
      <c r="G6" s="464" t="s">
        <v>828</v>
      </c>
      <c r="H6" s="466">
        <f>登録!I14</f>
        <v>0</v>
      </c>
    </row>
    <row r="7" spans="2:14" s="148" customFormat="1" ht="20.25" customHeight="1">
      <c r="B7" s="149"/>
      <c r="C7" s="226"/>
      <c r="D7" s="226"/>
      <c r="E7" s="227"/>
      <c r="F7" s="467"/>
      <c r="G7" s="459" t="s">
        <v>825</v>
      </c>
      <c r="H7" s="468"/>
    </row>
    <row r="8" spans="2:14" s="148" customFormat="1" ht="16.5" customHeight="1">
      <c r="B8" s="149"/>
      <c r="C8" s="226"/>
      <c r="D8" s="226"/>
      <c r="E8" s="149"/>
      <c r="F8" s="469" t="s">
        <v>829</v>
      </c>
      <c r="G8" s="870" t="s">
        <v>856</v>
      </c>
      <c r="H8" s="871"/>
      <c r="I8" s="905" t="s">
        <v>634</v>
      </c>
      <c r="J8" s="908" t="s">
        <v>857</v>
      </c>
      <c r="K8" s="909"/>
      <c r="L8" s="909"/>
      <c r="M8" s="909"/>
      <c r="N8" s="909"/>
    </row>
    <row r="9" spans="2:14" s="150" customFormat="1" ht="20.25" customHeight="1">
      <c r="B9" s="151" t="s">
        <v>858</v>
      </c>
      <c r="C9" s="149"/>
      <c r="D9" s="149"/>
      <c r="E9" s="149"/>
      <c r="F9" s="2463" t="s">
        <v>859</v>
      </c>
      <c r="G9" s="462" t="s">
        <v>831</v>
      </c>
      <c r="H9" s="465"/>
      <c r="I9" s="910"/>
      <c r="J9" s="906"/>
      <c r="K9" s="904"/>
      <c r="L9" s="910"/>
      <c r="M9" s="910"/>
      <c r="N9" s="910"/>
    </row>
    <row r="10" spans="2:14" s="150" customFormat="1" ht="20.25" customHeight="1">
      <c r="B10" s="91" t="s">
        <v>860</v>
      </c>
      <c r="C10" s="149"/>
      <c r="D10" s="149"/>
      <c r="E10" s="227"/>
      <c r="F10" s="2464"/>
      <c r="G10" s="464" t="s">
        <v>833</v>
      </c>
      <c r="H10" s="466"/>
      <c r="I10" s="905" t="s">
        <v>634</v>
      </c>
      <c r="J10" s="906" t="s">
        <v>861</v>
      </c>
      <c r="K10" s="904"/>
      <c r="L10" s="910"/>
      <c r="M10" s="910"/>
      <c r="N10" s="910"/>
    </row>
    <row r="11" spans="2:14" s="148" customFormat="1" ht="6" customHeight="1"/>
    <row r="12" spans="2:14" s="148" customFormat="1" ht="13.5" customHeight="1">
      <c r="B12" s="152" t="s">
        <v>862</v>
      </c>
      <c r="C12" s="151"/>
      <c r="D12" s="151"/>
      <c r="E12" s="151"/>
      <c r="F12" s="151"/>
      <c r="G12" s="151"/>
      <c r="H12" s="151"/>
    </row>
    <row r="13" spans="2:14" s="148" customFormat="1" ht="24.75" customHeight="1">
      <c r="B13" s="153" t="s">
        <v>91</v>
      </c>
      <c r="C13" s="2453">
        <f>登録!D2</f>
        <v>0</v>
      </c>
      <c r="D13" s="2454"/>
      <c r="E13" s="2454"/>
      <c r="F13" s="2454"/>
      <c r="G13" s="2454"/>
      <c r="H13" s="2455"/>
    </row>
    <row r="14" spans="2:14" s="148" customFormat="1" ht="24.75" customHeight="1">
      <c r="B14" s="154" t="s">
        <v>835</v>
      </c>
      <c r="C14" s="2456">
        <f>登録!D3</f>
        <v>0</v>
      </c>
      <c r="D14" s="2457"/>
      <c r="E14" s="2457"/>
      <c r="F14" s="2457"/>
      <c r="G14" s="2457"/>
      <c r="H14" s="2458"/>
    </row>
    <row r="15" spans="2:14" s="148" customFormat="1" ht="12.4" customHeight="1">
      <c r="B15" s="151"/>
      <c r="C15" s="151"/>
      <c r="D15" s="151"/>
      <c r="E15" s="151"/>
      <c r="F15" s="151"/>
      <c r="G15" s="151"/>
      <c r="H15" s="151"/>
    </row>
    <row r="16" spans="2:14" s="148" customFormat="1" ht="12.75" customHeight="1">
      <c r="B16" s="152" t="s">
        <v>863</v>
      </c>
      <c r="C16" s="151"/>
      <c r="D16" s="151"/>
      <c r="E16" s="151"/>
      <c r="F16" s="151"/>
      <c r="G16" s="151"/>
      <c r="H16" s="151"/>
    </row>
    <row r="17" spans="2:9" s="148" customFormat="1" ht="15" customHeight="1">
      <c r="B17" s="152" t="s">
        <v>864</v>
      </c>
      <c r="C17" s="151"/>
      <c r="D17" s="151"/>
      <c r="E17" s="151"/>
      <c r="F17" s="151"/>
      <c r="G17" s="151"/>
      <c r="H17" s="151"/>
    </row>
    <row r="18" spans="2:9" s="148" customFormat="1" ht="19.5" customHeight="1">
      <c r="B18" s="155"/>
      <c r="C18" s="2459" t="s">
        <v>865</v>
      </c>
      <c r="D18" s="2460"/>
      <c r="E18" s="2461"/>
      <c r="F18" s="2459" t="s">
        <v>866</v>
      </c>
      <c r="G18" s="2461"/>
      <c r="H18" s="156" t="s">
        <v>867</v>
      </c>
    </row>
    <row r="19" spans="2:9" s="148" customFormat="1" ht="24.75" customHeight="1">
      <c r="B19" s="232" t="s">
        <v>868</v>
      </c>
      <c r="C19" s="2443"/>
      <c r="D19" s="2444"/>
      <c r="E19" s="2445"/>
      <c r="F19" s="2443"/>
      <c r="G19" s="2445"/>
      <c r="H19" s="233"/>
    </row>
    <row r="20" spans="2:9" s="148" customFormat="1" ht="24.75" customHeight="1">
      <c r="B20" s="234" t="s">
        <v>654</v>
      </c>
      <c r="C20" s="2446" t="s">
        <v>869</v>
      </c>
      <c r="D20" s="2447"/>
      <c r="E20" s="2448"/>
      <c r="F20" s="2472" t="s">
        <v>870</v>
      </c>
      <c r="G20" s="2473"/>
      <c r="H20" s="235" t="s">
        <v>871</v>
      </c>
    </row>
    <row r="21" spans="2:9" s="148" customFormat="1" ht="24.75" customHeight="1">
      <c r="B21" s="234" t="s">
        <v>872</v>
      </c>
      <c r="C21" s="2474"/>
      <c r="D21" s="2475"/>
      <c r="E21" s="2476"/>
      <c r="F21" s="2474"/>
      <c r="G21" s="2476"/>
      <c r="H21" s="236"/>
    </row>
    <row r="22" spans="2:9" s="148" customFormat="1" ht="24.75" customHeight="1">
      <c r="B22" s="234" t="s">
        <v>873</v>
      </c>
      <c r="C22" s="2474"/>
      <c r="D22" s="2475"/>
      <c r="E22" s="2476"/>
      <c r="F22" s="2474"/>
      <c r="G22" s="2476"/>
      <c r="H22" s="236"/>
    </row>
    <row r="23" spans="2:9" s="148" customFormat="1" ht="24.75" customHeight="1">
      <c r="B23" s="237" t="s">
        <v>874</v>
      </c>
      <c r="C23" s="2474"/>
      <c r="D23" s="2475"/>
      <c r="E23" s="2476"/>
      <c r="F23" s="2474"/>
      <c r="G23" s="2476"/>
      <c r="H23" s="236"/>
    </row>
    <row r="24" spans="2:9" s="148" customFormat="1" ht="17.25" customHeight="1">
      <c r="B24" s="2484" t="s">
        <v>875</v>
      </c>
      <c r="C24" s="2486" t="s">
        <v>876</v>
      </c>
      <c r="D24" s="2487"/>
      <c r="E24" s="2488"/>
      <c r="F24" s="2486" t="s">
        <v>877</v>
      </c>
      <c r="G24" s="2488"/>
      <c r="H24" s="230" t="s">
        <v>878</v>
      </c>
    </row>
    <row r="25" spans="2:9" s="148" customFormat="1" ht="17.25" customHeight="1">
      <c r="B25" s="2485"/>
      <c r="C25" s="2465" t="s">
        <v>879</v>
      </c>
      <c r="D25" s="2489"/>
      <c r="E25" s="2466"/>
      <c r="F25" s="2465" t="s">
        <v>880</v>
      </c>
      <c r="G25" s="2466"/>
      <c r="H25" s="231" t="s">
        <v>881</v>
      </c>
    </row>
    <row r="26" spans="2:9" s="148" customFormat="1" ht="17.25" customHeight="1">
      <c r="B26" s="249" t="s">
        <v>882</v>
      </c>
      <c r="C26" s="2477" t="s">
        <v>883</v>
      </c>
      <c r="D26" s="2506"/>
      <c r="E26" s="2478"/>
      <c r="F26" s="2477" t="s">
        <v>884</v>
      </c>
      <c r="G26" s="2478"/>
      <c r="H26" s="240" t="s">
        <v>884</v>
      </c>
    </row>
    <row r="27" spans="2:9" s="148" customFormat="1" ht="17.25" customHeight="1">
      <c r="B27" s="250" t="s">
        <v>885</v>
      </c>
      <c r="C27" s="2479" t="s">
        <v>886</v>
      </c>
      <c r="D27" s="2480"/>
      <c r="E27" s="2481"/>
      <c r="F27" s="246" t="s">
        <v>887</v>
      </c>
      <c r="G27" s="247"/>
      <c r="H27" s="248" t="s">
        <v>887</v>
      </c>
    </row>
    <row r="28" spans="2:9" s="148" customFormat="1" ht="17.25" customHeight="1">
      <c r="B28" s="237" t="s">
        <v>888</v>
      </c>
      <c r="C28" s="2446" t="s">
        <v>342</v>
      </c>
      <c r="D28" s="2447"/>
      <c r="E28" s="2448"/>
      <c r="F28" s="2472" t="s">
        <v>342</v>
      </c>
      <c r="G28" s="2473"/>
      <c r="H28" s="235" t="s">
        <v>889</v>
      </c>
    </row>
    <row r="29" spans="2:9" s="148" customFormat="1" ht="19.5" customHeight="1">
      <c r="B29" s="2493" t="s">
        <v>890</v>
      </c>
      <c r="C29" s="2495" t="s">
        <v>891</v>
      </c>
      <c r="D29" s="2496"/>
      <c r="E29" s="2497"/>
      <c r="F29" s="2498" t="s">
        <v>892</v>
      </c>
      <c r="G29" s="2499"/>
      <c r="H29" s="238" t="s">
        <v>892</v>
      </c>
    </row>
    <row r="30" spans="2:9" s="148" customFormat="1" ht="19.5" customHeight="1">
      <c r="B30" s="2494"/>
      <c r="C30" s="2500" t="s">
        <v>893</v>
      </c>
      <c r="D30" s="2501"/>
      <c r="E30" s="2502"/>
      <c r="F30" s="2500" t="s">
        <v>893</v>
      </c>
      <c r="G30" s="2502"/>
      <c r="H30" s="157" t="s">
        <v>893</v>
      </c>
      <c r="I30" s="158"/>
    </row>
    <row r="31" spans="2:9" s="148" customFormat="1" ht="12.4" customHeight="1">
      <c r="B31" s="151"/>
      <c r="C31" s="151"/>
      <c r="D31" s="151"/>
      <c r="E31" s="151"/>
      <c r="F31" s="151"/>
      <c r="G31" s="151"/>
      <c r="H31" s="151"/>
    </row>
    <row r="32" spans="2:9" s="148" customFormat="1" ht="15" customHeight="1">
      <c r="B32" s="152" t="s">
        <v>894</v>
      </c>
      <c r="C32" s="151"/>
      <c r="D32" s="151"/>
      <c r="E32" s="151"/>
      <c r="F32" s="151"/>
      <c r="G32" s="151"/>
      <c r="H32" s="151"/>
    </row>
    <row r="33" spans="2:8" s="148" customFormat="1" ht="27" customHeight="1">
      <c r="B33" s="242" t="s">
        <v>895</v>
      </c>
      <c r="C33" s="2503"/>
      <c r="D33" s="2504"/>
      <c r="E33" s="2504"/>
      <c r="F33" s="2504"/>
      <c r="G33" s="2504"/>
      <c r="H33" s="2505"/>
    </row>
    <row r="34" spans="2:8" s="148" customFormat="1" ht="27" customHeight="1">
      <c r="B34" s="1226" t="s">
        <v>896</v>
      </c>
      <c r="C34" s="2490"/>
      <c r="D34" s="2491"/>
      <c r="E34" s="2491"/>
      <c r="F34" s="2491"/>
      <c r="G34" s="2491"/>
      <c r="H34" s="2492"/>
    </row>
    <row r="35" spans="2:8" s="148" customFormat="1" ht="27" customHeight="1">
      <c r="B35" s="243" t="s">
        <v>897</v>
      </c>
      <c r="C35" s="2467" t="s">
        <v>342</v>
      </c>
      <c r="D35" s="2468"/>
      <c r="E35" s="2469"/>
      <c r="F35" s="1227" t="s">
        <v>756</v>
      </c>
      <c r="G35" s="2470" t="s">
        <v>889</v>
      </c>
      <c r="H35" s="2471"/>
    </row>
    <row r="36" spans="2:8" s="148" customFormat="1" ht="27" customHeight="1">
      <c r="B36" s="241" t="s">
        <v>898</v>
      </c>
      <c r="C36" s="241" t="s">
        <v>899</v>
      </c>
      <c r="D36" s="2482"/>
      <c r="E36" s="2482"/>
      <c r="F36" s="1222" t="s">
        <v>900</v>
      </c>
      <c r="G36" s="1222"/>
      <c r="H36" s="244" t="s">
        <v>901</v>
      </c>
    </row>
    <row r="37" spans="2:8" s="148" customFormat="1" ht="7.5" customHeight="1">
      <c r="B37" s="159"/>
      <c r="C37" s="160"/>
      <c r="D37" s="160"/>
      <c r="E37" s="160"/>
      <c r="F37" s="160"/>
      <c r="G37" s="160"/>
      <c r="H37" s="161"/>
    </row>
    <row r="38" spans="2:8" s="148" customFormat="1" ht="27.75" customHeight="1">
      <c r="B38" s="2483" t="s">
        <v>902</v>
      </c>
      <c r="C38" s="2483"/>
      <c r="D38" s="2483"/>
      <c r="E38" s="2483"/>
      <c r="F38" s="2483"/>
      <c r="G38" s="2483"/>
      <c r="H38" s="2483"/>
    </row>
    <row r="39" spans="2:8" s="148" customFormat="1" ht="6" customHeight="1">
      <c r="B39" s="1223"/>
      <c r="C39" s="1223"/>
      <c r="D39" s="1223"/>
      <c r="E39" s="1223"/>
      <c r="F39" s="1223"/>
      <c r="G39" s="1223"/>
      <c r="H39" s="1223"/>
    </row>
    <row r="40" spans="2:8" s="148" customFormat="1" ht="12.75" customHeight="1">
      <c r="B40" s="162" t="s">
        <v>903</v>
      </c>
      <c r="C40" s="162" t="s">
        <v>904</v>
      </c>
      <c r="D40" s="151"/>
      <c r="E40" s="151"/>
      <c r="F40" s="151"/>
      <c r="G40" s="151"/>
      <c r="H40" s="151"/>
    </row>
    <row r="41" spans="2:8" s="148" customFormat="1" ht="12">
      <c r="B41" s="162" t="s">
        <v>905</v>
      </c>
      <c r="C41" s="162"/>
      <c r="D41" s="151"/>
      <c r="E41" s="151"/>
      <c r="F41" s="151"/>
      <c r="G41" s="151"/>
      <c r="H41" s="151"/>
    </row>
    <row r="42" spans="2:8" s="148" customFormat="1" ht="12">
      <c r="B42" s="162" t="s">
        <v>906</v>
      </c>
      <c r="C42" s="162"/>
      <c r="D42" s="151"/>
      <c r="E42" s="151"/>
      <c r="F42" s="151"/>
      <c r="G42" s="151"/>
      <c r="H42" s="151"/>
    </row>
    <row r="43" spans="2:8" s="148" customFormat="1" ht="12">
      <c r="B43" s="162" t="s">
        <v>907</v>
      </c>
      <c r="C43" s="162"/>
      <c r="D43" s="151"/>
      <c r="E43" s="151"/>
      <c r="F43" s="151"/>
      <c r="G43" s="151"/>
      <c r="H43" s="151"/>
    </row>
    <row r="44" spans="2:8" s="148" customFormat="1" ht="12">
      <c r="B44" s="162" t="s">
        <v>908</v>
      </c>
      <c r="C44" s="162"/>
      <c r="D44" s="151"/>
      <c r="E44" s="151"/>
      <c r="F44" s="151"/>
      <c r="G44" s="151"/>
      <c r="H44" s="151"/>
    </row>
    <row r="45" spans="2:8" s="163" customFormat="1" ht="11.25">
      <c r="B45" s="162" t="s">
        <v>909</v>
      </c>
      <c r="C45" s="162"/>
      <c r="D45" s="162"/>
      <c r="E45" s="162"/>
      <c r="F45" s="162"/>
      <c r="G45" s="162"/>
      <c r="H45" s="162"/>
    </row>
  </sheetData>
  <protectedRanges>
    <protectedRange sqref="H2" name="範囲1_1_1"/>
    <protectedRange sqref="H9:H10 H4:H6" name="範囲1_3_1_1"/>
  </protectedRanges>
  <mergeCells count="40">
    <mergeCell ref="D36:E36"/>
    <mergeCell ref="B38:H38"/>
    <mergeCell ref="B24:B25"/>
    <mergeCell ref="C24:E24"/>
    <mergeCell ref="F24:G24"/>
    <mergeCell ref="C25:E25"/>
    <mergeCell ref="C34:H34"/>
    <mergeCell ref="B29:B30"/>
    <mergeCell ref="C29:E29"/>
    <mergeCell ref="F29:G29"/>
    <mergeCell ref="C30:E30"/>
    <mergeCell ref="F30:G30"/>
    <mergeCell ref="C33:H33"/>
    <mergeCell ref="C26:E26"/>
    <mergeCell ref="C28:E28"/>
    <mergeCell ref="F28:G28"/>
    <mergeCell ref="F25:G25"/>
    <mergeCell ref="C35:E35"/>
    <mergeCell ref="G35:H35"/>
    <mergeCell ref="F20:G20"/>
    <mergeCell ref="C21:E21"/>
    <mergeCell ref="F21:G21"/>
    <mergeCell ref="F26:G26"/>
    <mergeCell ref="C27:E27"/>
    <mergeCell ref="C22:E22"/>
    <mergeCell ref="F22:G22"/>
    <mergeCell ref="C23:E23"/>
    <mergeCell ref="F23:G23"/>
    <mergeCell ref="C19:E19"/>
    <mergeCell ref="F19:G19"/>
    <mergeCell ref="C20:E20"/>
    <mergeCell ref="B1:D1"/>
    <mergeCell ref="B2:H2"/>
    <mergeCell ref="C13:H13"/>
    <mergeCell ref="C14:H14"/>
    <mergeCell ref="C18:E18"/>
    <mergeCell ref="F18:G18"/>
    <mergeCell ref="C3:D3"/>
    <mergeCell ref="F9:F10"/>
    <mergeCell ref="B5:D5"/>
  </mergeCells>
  <phoneticPr fontId="38"/>
  <pageMargins left="0.70866141732283472" right="0.19685039370078741" top="0.55118110236220474" bottom="0.47244094488188981" header="0.31496062992125984" footer="0.19685039370078741"/>
  <pageSetup paperSize="9" orientation="portrait" r:id="rId1"/>
  <headerFooter>
    <oddFooter>&amp;R&amp;K00-0482022.10.12.改訂</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76917-1F24-43F7-A254-262EB712EC6C}">
  <dimension ref="B1:N47"/>
  <sheetViews>
    <sheetView showZeros="0" view="pageBreakPreview" topLeftCell="A17" zoomScale="60" zoomScaleNormal="100" workbookViewId="0">
      <selection activeCell="C33" sqref="E37"/>
    </sheetView>
  </sheetViews>
  <sheetFormatPr defaultColWidth="9" defaultRowHeight="12.75"/>
  <cols>
    <col min="1" max="1" width="2.125" style="10" customWidth="1"/>
    <col min="2" max="2" width="18.875" style="10" customWidth="1"/>
    <col min="3" max="3" width="6.375" style="10" customWidth="1"/>
    <col min="4" max="4" width="7.25" style="10" customWidth="1"/>
    <col min="5" max="5" width="11" style="10" customWidth="1"/>
    <col min="6" max="6" width="12.625" style="10" customWidth="1"/>
    <col min="7" max="7" width="9.375" style="10" customWidth="1"/>
    <col min="8" max="8" width="24" style="10" customWidth="1"/>
    <col min="9" max="9" width="4.25" style="10" bestFit="1" customWidth="1"/>
    <col min="10" max="16384" width="9" style="10"/>
  </cols>
  <sheetData>
    <row r="1" spans="2:14" s="148" customFormat="1" ht="16.5" customHeight="1">
      <c r="B1" s="2449" t="s">
        <v>853</v>
      </c>
      <c r="C1" s="2450"/>
      <c r="D1" s="2451"/>
      <c r="E1" s="147"/>
      <c r="F1" s="147"/>
      <c r="G1" s="147"/>
      <c r="H1" s="753" t="str">
        <f>登録!I7</f>
        <v>　　年　　　月　　　日</v>
      </c>
    </row>
    <row r="2" spans="2:14" ht="41.25" customHeight="1">
      <c r="B2" s="2507" t="s">
        <v>910</v>
      </c>
      <c r="C2" s="2507"/>
      <c r="D2" s="2507"/>
      <c r="E2" s="2507"/>
      <c r="F2" s="2507"/>
      <c r="G2" s="2507"/>
      <c r="H2" s="2507"/>
    </row>
    <row r="3" spans="2:14" s="148" customFormat="1" ht="20.25" customHeight="1">
      <c r="B3" s="149" t="s">
        <v>723</v>
      </c>
      <c r="C3" s="2462"/>
      <c r="D3" s="2462"/>
      <c r="E3" s="457"/>
      <c r="F3" s="458"/>
      <c r="G3" s="459" t="s">
        <v>825</v>
      </c>
      <c r="H3" s="752">
        <f>登録!I8</f>
        <v>0</v>
      </c>
    </row>
    <row r="4" spans="2:14" s="148" customFormat="1" ht="16.5" customHeight="1">
      <c r="B4" s="149" t="s">
        <v>724</v>
      </c>
      <c r="C4" s="149"/>
      <c r="D4" s="149"/>
      <c r="E4" s="457"/>
      <c r="F4" s="461" t="s">
        <v>855</v>
      </c>
      <c r="G4" s="870" t="s">
        <v>911</v>
      </c>
      <c r="H4" s="465">
        <f>登録!I45</f>
        <v>0</v>
      </c>
    </row>
    <row r="5" spans="2:14" s="150" customFormat="1" ht="20.25" customHeight="1">
      <c r="B5" s="2462">
        <f>登録!D16</f>
        <v>0</v>
      </c>
      <c r="C5" s="2462"/>
      <c r="D5" s="2462"/>
      <c r="E5" s="457" t="s">
        <v>725</v>
      </c>
      <c r="F5" s="461" t="s">
        <v>826</v>
      </c>
      <c r="G5" s="462" t="s">
        <v>827</v>
      </c>
      <c r="H5" s="465">
        <f>登録!I11</f>
        <v>0</v>
      </c>
    </row>
    <row r="6" spans="2:14" s="150" customFormat="1" ht="20.25" customHeight="1">
      <c r="B6" s="149"/>
      <c r="C6" s="149"/>
      <c r="D6" s="149"/>
      <c r="E6" s="149"/>
      <c r="F6" s="463"/>
      <c r="G6" s="464" t="s">
        <v>828</v>
      </c>
      <c r="H6" s="466">
        <f>登録!I14</f>
        <v>0</v>
      </c>
    </row>
    <row r="7" spans="2:14" s="148" customFormat="1" ht="20.25" customHeight="1">
      <c r="B7" s="149"/>
      <c r="C7" s="226"/>
      <c r="D7" s="226"/>
      <c r="E7" s="227"/>
      <c r="F7" s="467"/>
      <c r="G7" s="459" t="s">
        <v>825</v>
      </c>
      <c r="H7" s="468"/>
    </row>
    <row r="8" spans="2:14" s="148" customFormat="1" ht="16.5" customHeight="1">
      <c r="B8" s="149"/>
      <c r="C8" s="226"/>
      <c r="D8" s="226"/>
      <c r="E8" s="149"/>
      <c r="F8" s="469" t="s">
        <v>829</v>
      </c>
      <c r="G8" s="870" t="s">
        <v>911</v>
      </c>
      <c r="H8" s="871"/>
      <c r="I8" s="905" t="s">
        <v>634</v>
      </c>
      <c r="J8" s="908" t="s">
        <v>857</v>
      </c>
      <c r="K8" s="909"/>
      <c r="L8" s="909"/>
      <c r="M8" s="909"/>
      <c r="N8" s="909"/>
    </row>
    <row r="9" spans="2:14" s="150" customFormat="1" ht="20.25" customHeight="1">
      <c r="B9" s="151" t="s">
        <v>912</v>
      </c>
      <c r="C9" s="149"/>
      <c r="D9" s="149"/>
      <c r="E9" s="149"/>
      <c r="F9" s="2508" t="s">
        <v>913</v>
      </c>
      <c r="G9" s="462" t="s">
        <v>831</v>
      </c>
      <c r="H9" s="465"/>
      <c r="I9" s="910"/>
      <c r="J9" s="906"/>
      <c r="K9" s="910"/>
      <c r="L9" s="910"/>
      <c r="M9" s="910"/>
      <c r="N9" s="910"/>
    </row>
    <row r="10" spans="2:14" s="150" customFormat="1" ht="20.25" customHeight="1">
      <c r="B10" s="91" t="s">
        <v>914</v>
      </c>
      <c r="C10" s="149"/>
      <c r="D10" s="149"/>
      <c r="E10" s="227"/>
      <c r="F10" s="2509"/>
      <c r="G10" s="464" t="s">
        <v>833</v>
      </c>
      <c r="H10" s="466"/>
      <c r="I10" s="905" t="s">
        <v>634</v>
      </c>
      <c r="J10" s="906" t="s">
        <v>861</v>
      </c>
      <c r="K10" s="910"/>
      <c r="L10" s="910"/>
      <c r="M10" s="910"/>
      <c r="N10" s="910"/>
    </row>
    <row r="11" spans="2:14" s="148" customFormat="1" ht="6" customHeight="1"/>
    <row r="12" spans="2:14" s="148" customFormat="1" ht="12.75" customHeight="1">
      <c r="B12" s="152" t="s">
        <v>862</v>
      </c>
      <c r="C12" s="151"/>
      <c r="D12" s="151"/>
      <c r="E12" s="151"/>
      <c r="F12" s="151"/>
      <c r="G12" s="151"/>
      <c r="H12" s="151"/>
    </row>
    <row r="13" spans="2:14" s="148" customFormat="1" ht="24.75" customHeight="1">
      <c r="B13" s="153" t="s">
        <v>91</v>
      </c>
      <c r="C13" s="2453">
        <f>登録!D2</f>
        <v>0</v>
      </c>
      <c r="D13" s="2454"/>
      <c r="E13" s="2454"/>
      <c r="F13" s="2454"/>
      <c r="G13" s="2454"/>
      <c r="H13" s="2455"/>
    </row>
    <row r="14" spans="2:14" s="148" customFormat="1" ht="24.75" customHeight="1">
      <c r="B14" s="154" t="s">
        <v>835</v>
      </c>
      <c r="C14" s="2456">
        <f>登録!D3</f>
        <v>0</v>
      </c>
      <c r="D14" s="2457"/>
      <c r="E14" s="2457"/>
      <c r="F14" s="2457"/>
      <c r="G14" s="2457"/>
      <c r="H14" s="2458"/>
    </row>
    <row r="15" spans="2:14" s="148" customFormat="1" ht="7.5" customHeight="1">
      <c r="B15" s="151"/>
      <c r="C15" s="151"/>
      <c r="D15" s="151"/>
      <c r="E15" s="151"/>
      <c r="F15" s="151"/>
      <c r="G15" s="151"/>
      <c r="H15" s="151"/>
    </row>
    <row r="16" spans="2:14" s="148" customFormat="1" ht="12.75" customHeight="1">
      <c r="B16" s="152" t="s">
        <v>915</v>
      </c>
      <c r="C16" s="151"/>
      <c r="D16" s="151"/>
      <c r="E16" s="151"/>
      <c r="F16" s="151"/>
      <c r="G16" s="151"/>
      <c r="H16" s="151"/>
    </row>
    <row r="17" spans="2:9" s="148" customFormat="1" ht="12.75" customHeight="1">
      <c r="B17" s="245" t="s">
        <v>864</v>
      </c>
      <c r="C17" s="151"/>
      <c r="D17" s="151"/>
      <c r="E17" s="151"/>
      <c r="F17" s="151"/>
      <c r="G17" s="151"/>
      <c r="H17" s="151"/>
    </row>
    <row r="18" spans="2:9" s="148" customFormat="1" ht="19.5" customHeight="1">
      <c r="B18" s="155"/>
      <c r="C18" s="2459" t="s">
        <v>916</v>
      </c>
      <c r="D18" s="2460"/>
      <c r="E18" s="2461"/>
      <c r="F18" s="2459" t="s">
        <v>917</v>
      </c>
      <c r="G18" s="2461"/>
      <c r="H18" s="156" t="s">
        <v>918</v>
      </c>
    </row>
    <row r="19" spans="2:9" s="148" customFormat="1" ht="24.75" customHeight="1">
      <c r="B19" s="232" t="s">
        <v>868</v>
      </c>
      <c r="C19" s="2443"/>
      <c r="D19" s="2444"/>
      <c r="E19" s="2445"/>
      <c r="F19" s="2443"/>
      <c r="G19" s="2445"/>
      <c r="H19" s="233"/>
    </row>
    <row r="20" spans="2:9" s="148" customFormat="1" ht="24.75" customHeight="1">
      <c r="B20" s="234" t="s">
        <v>654</v>
      </c>
      <c r="C20" s="2446" t="s">
        <v>869</v>
      </c>
      <c r="D20" s="2447"/>
      <c r="E20" s="2448"/>
      <c r="F20" s="2472" t="s">
        <v>870</v>
      </c>
      <c r="G20" s="2473"/>
      <c r="H20" s="235" t="s">
        <v>871</v>
      </c>
    </row>
    <row r="21" spans="2:9" s="148" customFormat="1" ht="24.75" customHeight="1">
      <c r="B21" s="234" t="s">
        <v>872</v>
      </c>
      <c r="C21" s="2474"/>
      <c r="D21" s="2475"/>
      <c r="E21" s="2476"/>
      <c r="F21" s="2474"/>
      <c r="G21" s="2476"/>
      <c r="H21" s="236"/>
    </row>
    <row r="22" spans="2:9" s="148" customFormat="1" ht="24.75" customHeight="1">
      <c r="B22" s="234" t="s">
        <v>873</v>
      </c>
      <c r="C22" s="2474"/>
      <c r="D22" s="2475"/>
      <c r="E22" s="2476"/>
      <c r="F22" s="2474"/>
      <c r="G22" s="2476"/>
      <c r="H22" s="236"/>
    </row>
    <row r="23" spans="2:9" s="148" customFormat="1" ht="24.75" customHeight="1">
      <c r="B23" s="237" t="s">
        <v>874</v>
      </c>
      <c r="C23" s="2474"/>
      <c r="D23" s="2475"/>
      <c r="E23" s="2476"/>
      <c r="F23" s="2474"/>
      <c r="G23" s="2476"/>
      <c r="H23" s="236"/>
    </row>
    <row r="24" spans="2:9" s="148" customFormat="1" ht="15.75" customHeight="1">
      <c r="B24" s="2484" t="s">
        <v>875</v>
      </c>
      <c r="C24" s="2486" t="s">
        <v>876</v>
      </c>
      <c r="D24" s="2487"/>
      <c r="E24" s="2488"/>
      <c r="F24" s="2486" t="s">
        <v>877</v>
      </c>
      <c r="G24" s="2488"/>
      <c r="H24" s="230" t="s">
        <v>878</v>
      </c>
    </row>
    <row r="25" spans="2:9" s="148" customFormat="1" ht="15.75" customHeight="1">
      <c r="B25" s="2485"/>
      <c r="C25" s="2465" t="s">
        <v>879</v>
      </c>
      <c r="D25" s="2489"/>
      <c r="E25" s="2466"/>
      <c r="F25" s="2465" t="s">
        <v>880</v>
      </c>
      <c r="G25" s="2466"/>
      <c r="H25" s="231" t="s">
        <v>881</v>
      </c>
    </row>
    <row r="26" spans="2:9" s="148" customFormat="1" ht="24.75" customHeight="1">
      <c r="B26" s="234" t="s">
        <v>919</v>
      </c>
      <c r="C26" s="2510"/>
      <c r="D26" s="2511"/>
      <c r="E26" s="2512"/>
      <c r="F26" s="2510"/>
      <c r="G26" s="2512"/>
      <c r="H26" s="239"/>
    </row>
    <row r="27" spans="2:9" s="148" customFormat="1" ht="24.75" customHeight="1">
      <c r="B27" s="237" t="s">
        <v>888</v>
      </c>
      <c r="C27" s="2446" t="s">
        <v>920</v>
      </c>
      <c r="D27" s="2447"/>
      <c r="E27" s="2448"/>
      <c r="F27" s="2472" t="s">
        <v>920</v>
      </c>
      <c r="G27" s="2473"/>
      <c r="H27" s="235" t="s">
        <v>921</v>
      </c>
    </row>
    <row r="28" spans="2:9" s="148" customFormat="1" ht="19.5" customHeight="1">
      <c r="B28" s="2493" t="s">
        <v>890</v>
      </c>
      <c r="C28" s="2495" t="s">
        <v>891</v>
      </c>
      <c r="D28" s="2496"/>
      <c r="E28" s="2497"/>
      <c r="F28" s="2498" t="s">
        <v>892</v>
      </c>
      <c r="G28" s="2499"/>
      <c r="H28" s="238" t="s">
        <v>892</v>
      </c>
    </row>
    <row r="29" spans="2:9" s="148" customFormat="1" ht="19.5" customHeight="1">
      <c r="B29" s="2494"/>
      <c r="C29" s="2500" t="s">
        <v>893</v>
      </c>
      <c r="D29" s="2501"/>
      <c r="E29" s="2502"/>
      <c r="F29" s="2500" t="s">
        <v>893</v>
      </c>
      <c r="G29" s="2502"/>
      <c r="H29" s="157" t="s">
        <v>893</v>
      </c>
      <c r="I29" s="158"/>
    </row>
    <row r="30" spans="2:9" s="148" customFormat="1" ht="7.5" customHeight="1">
      <c r="B30" s="151"/>
      <c r="C30" s="151"/>
      <c r="D30" s="151"/>
      <c r="E30" s="151"/>
      <c r="F30" s="151"/>
      <c r="G30" s="151"/>
      <c r="H30" s="151"/>
    </row>
    <row r="31" spans="2:9" s="148" customFormat="1" ht="15" customHeight="1">
      <c r="B31" s="152" t="s">
        <v>922</v>
      </c>
      <c r="C31" s="151"/>
      <c r="D31" s="151"/>
      <c r="E31" s="151"/>
      <c r="F31" s="151"/>
      <c r="G31" s="151"/>
      <c r="H31" s="151"/>
    </row>
    <row r="32" spans="2:9" s="148" customFormat="1" ht="24.75" customHeight="1">
      <c r="B32" s="2513" t="s">
        <v>923</v>
      </c>
      <c r="C32" s="2514"/>
      <c r="D32" s="2515"/>
      <c r="E32" s="2516"/>
      <c r="F32" s="2516"/>
      <c r="G32" s="2516"/>
      <c r="H32" s="2517"/>
    </row>
    <row r="33" spans="2:8" s="148" customFormat="1" ht="24.75" customHeight="1">
      <c r="B33" s="2518" t="s">
        <v>924</v>
      </c>
      <c r="C33" s="2519"/>
      <c r="D33" s="2527"/>
      <c r="E33" s="2522"/>
      <c r="F33" s="2522"/>
      <c r="G33" s="2522"/>
      <c r="H33" s="2528"/>
    </row>
    <row r="34" spans="2:8" s="148" customFormat="1" ht="24.75" customHeight="1">
      <c r="B34" s="2520" t="s">
        <v>925</v>
      </c>
      <c r="C34" s="2521"/>
      <c r="D34" s="1226" t="s">
        <v>899</v>
      </c>
      <c r="E34" s="2522"/>
      <c r="F34" s="2522"/>
      <c r="G34" s="1227" t="s">
        <v>900</v>
      </c>
      <c r="H34" s="1224"/>
    </row>
    <row r="35" spans="2:8" s="148" customFormat="1" ht="24.75" customHeight="1">
      <c r="B35" s="2520" t="s">
        <v>926</v>
      </c>
      <c r="C35" s="2521"/>
      <c r="D35" s="1226" t="s">
        <v>899</v>
      </c>
      <c r="E35" s="2522"/>
      <c r="F35" s="2522"/>
      <c r="G35" s="1227" t="s">
        <v>900</v>
      </c>
      <c r="H35" s="1224"/>
    </row>
    <row r="36" spans="2:8" s="148" customFormat="1" ht="24.75" customHeight="1">
      <c r="B36" s="2529" t="s">
        <v>896</v>
      </c>
      <c r="C36" s="2530"/>
      <c r="D36" s="2531"/>
      <c r="E36" s="2532"/>
      <c r="F36" s="2532"/>
      <c r="G36" s="2532"/>
      <c r="H36" s="2533"/>
    </row>
    <row r="37" spans="2:8" s="148" customFormat="1" ht="24.75" customHeight="1">
      <c r="B37" s="2520" t="s">
        <v>927</v>
      </c>
      <c r="C37" s="2534"/>
      <c r="D37" s="2531"/>
      <c r="E37" s="2532"/>
      <c r="F37" s="2532"/>
      <c r="G37" s="2532"/>
      <c r="H37" s="2533"/>
    </row>
    <row r="38" spans="2:8" s="148" customFormat="1" ht="24.75" customHeight="1">
      <c r="B38" s="2523" t="s">
        <v>928</v>
      </c>
      <c r="C38" s="2524"/>
      <c r="D38" s="2525"/>
      <c r="E38" s="2482"/>
      <c r="F38" s="2482"/>
      <c r="G38" s="2482"/>
      <c r="H38" s="2526"/>
    </row>
    <row r="39" spans="2:8" s="148" customFormat="1" ht="5.25" customHeight="1">
      <c r="B39" s="470"/>
      <c r="C39" s="470"/>
      <c r="D39" s="471"/>
      <c r="E39" s="471"/>
      <c r="F39" s="471"/>
      <c r="G39" s="471"/>
      <c r="H39" s="471"/>
    </row>
    <row r="40" spans="2:8" s="148" customFormat="1" ht="12" customHeight="1">
      <c r="B40" s="162" t="s">
        <v>903</v>
      </c>
      <c r="C40" s="162" t="s">
        <v>904</v>
      </c>
      <c r="D40" s="151"/>
      <c r="E40" s="151"/>
      <c r="F40" s="151"/>
      <c r="G40" s="151"/>
      <c r="H40" s="151"/>
    </row>
    <row r="41" spans="2:8" s="163" customFormat="1" ht="12" customHeight="1">
      <c r="B41" s="162" t="s">
        <v>929</v>
      </c>
      <c r="C41" s="162"/>
      <c r="D41" s="162"/>
      <c r="E41" s="162"/>
      <c r="F41" s="162"/>
      <c r="G41" s="162"/>
      <c r="H41" s="162"/>
    </row>
    <row r="42" spans="2:8" s="163" customFormat="1" ht="12" customHeight="1">
      <c r="B42" s="162" t="s">
        <v>906</v>
      </c>
      <c r="C42" s="162"/>
      <c r="D42" s="162"/>
      <c r="E42" s="162"/>
      <c r="F42" s="162"/>
      <c r="G42" s="162"/>
      <c r="H42" s="162"/>
    </row>
    <row r="43" spans="2:8" s="163" customFormat="1" ht="12" customHeight="1">
      <c r="B43" s="162" t="s">
        <v>907</v>
      </c>
      <c r="C43" s="162"/>
      <c r="D43" s="162"/>
      <c r="E43" s="162"/>
      <c r="F43" s="162"/>
      <c r="G43" s="162"/>
      <c r="H43" s="162"/>
    </row>
    <row r="44" spans="2:8" s="163" customFormat="1" ht="12" customHeight="1">
      <c r="B44" s="162" t="s">
        <v>930</v>
      </c>
      <c r="C44" s="162"/>
      <c r="D44" s="162"/>
      <c r="E44" s="162"/>
      <c r="F44" s="162"/>
      <c r="G44" s="162"/>
      <c r="H44" s="162"/>
    </row>
    <row r="45" spans="2:8" s="163" customFormat="1" ht="12" customHeight="1">
      <c r="B45" s="162" t="s">
        <v>909</v>
      </c>
      <c r="C45" s="162"/>
      <c r="D45" s="162"/>
      <c r="E45" s="162"/>
      <c r="F45" s="162"/>
      <c r="G45" s="162"/>
      <c r="H45" s="162"/>
    </row>
    <row r="46" spans="2:8" s="163" customFormat="1" ht="12" customHeight="1">
      <c r="B46" s="162" t="s">
        <v>931</v>
      </c>
      <c r="C46" s="162"/>
      <c r="D46" s="162"/>
      <c r="E46" s="162"/>
      <c r="F46" s="162"/>
      <c r="G46" s="162"/>
      <c r="H46" s="162"/>
    </row>
    <row r="47" spans="2:8" s="148" customFormat="1" ht="12.75" customHeight="1">
      <c r="B47" s="162"/>
      <c r="C47" s="162"/>
      <c r="D47" s="151"/>
      <c r="E47" s="151"/>
      <c r="F47" s="151"/>
      <c r="G47" s="151"/>
      <c r="H47" s="151"/>
    </row>
  </sheetData>
  <protectedRanges>
    <protectedRange sqref="H2" name="範囲1_1"/>
    <protectedRange sqref="H9:H10" name="範囲1_3_1"/>
    <protectedRange sqref="H4:H6" name="範囲1_3_1_1"/>
  </protectedRanges>
  <mergeCells count="47">
    <mergeCell ref="B38:C38"/>
    <mergeCell ref="D38:H38"/>
    <mergeCell ref="D33:H33"/>
    <mergeCell ref="B35:C35"/>
    <mergeCell ref="E35:F35"/>
    <mergeCell ref="B36:C36"/>
    <mergeCell ref="D36:H36"/>
    <mergeCell ref="B37:C37"/>
    <mergeCell ref="D37:H37"/>
    <mergeCell ref="B32:C32"/>
    <mergeCell ref="D32:H32"/>
    <mergeCell ref="B33:C33"/>
    <mergeCell ref="B34:C34"/>
    <mergeCell ref="E34:F34"/>
    <mergeCell ref="C26:E26"/>
    <mergeCell ref="F26:G26"/>
    <mergeCell ref="C27:E27"/>
    <mergeCell ref="F27:G27"/>
    <mergeCell ref="B28:B29"/>
    <mergeCell ref="C28:E28"/>
    <mergeCell ref="F28:G28"/>
    <mergeCell ref="C29:E29"/>
    <mergeCell ref="F29:G29"/>
    <mergeCell ref="B24:B25"/>
    <mergeCell ref="C24:E24"/>
    <mergeCell ref="F24:G24"/>
    <mergeCell ref="C25:E25"/>
    <mergeCell ref="F25:G25"/>
    <mergeCell ref="C21:E21"/>
    <mergeCell ref="F21:G21"/>
    <mergeCell ref="C22:E22"/>
    <mergeCell ref="F22:G22"/>
    <mergeCell ref="C23:E23"/>
    <mergeCell ref="F23:G23"/>
    <mergeCell ref="B1:D1"/>
    <mergeCell ref="C19:E19"/>
    <mergeCell ref="F19:G19"/>
    <mergeCell ref="C20:E20"/>
    <mergeCell ref="F20:G20"/>
    <mergeCell ref="C18:E18"/>
    <mergeCell ref="F18:G18"/>
    <mergeCell ref="B2:H2"/>
    <mergeCell ref="C3:D3"/>
    <mergeCell ref="C13:H13"/>
    <mergeCell ref="C14:H14"/>
    <mergeCell ref="F9:F10"/>
    <mergeCell ref="B5:D5"/>
  </mergeCells>
  <phoneticPr fontId="38"/>
  <pageMargins left="0.70866141732283472" right="0.19685039370078741" top="0.39370078740157483" bottom="0.39370078740157483" header="0.31496062992125984" footer="0.19685039370078741"/>
  <pageSetup paperSize="9" orientation="portrait" r:id="rId1"/>
  <headerFooter>
    <oddFooter>&amp;R&amp;K00-0482022.10.12.改訂</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E1FEA-C1C8-4A60-8D2A-13BCB2FBAA77}">
  <dimension ref="A1:AY41"/>
  <sheetViews>
    <sheetView showZeros="0" workbookViewId="0">
      <selection activeCell="C33" sqref="E37"/>
    </sheetView>
  </sheetViews>
  <sheetFormatPr defaultColWidth="9" defaultRowHeight="21" customHeight="1"/>
  <cols>
    <col min="1" max="2" width="2.125" style="165" customWidth="1"/>
    <col min="3" max="6" width="1.625" style="165" customWidth="1"/>
    <col min="7" max="7" width="4.125" style="165" customWidth="1"/>
    <col min="8" max="22" width="2.125" style="165" customWidth="1"/>
    <col min="23" max="23" width="5.75" style="165" customWidth="1"/>
    <col min="24" max="24" width="2.125" style="165" customWidth="1"/>
    <col min="25" max="25" width="3.375" style="165" customWidth="1"/>
    <col min="26" max="26" width="2.75" style="165" customWidth="1"/>
    <col min="27" max="27" width="3.375" style="165" customWidth="1"/>
    <col min="28" max="31" width="2.125" style="165" customWidth="1"/>
    <col min="32" max="32" width="3.75" style="165" customWidth="1"/>
    <col min="33" max="34" width="2.125" style="165" customWidth="1"/>
    <col min="35" max="35" width="2.625" style="165" customWidth="1"/>
    <col min="36" max="37" width="2.125" style="165" customWidth="1"/>
    <col min="38" max="38" width="18.875" style="165" customWidth="1"/>
    <col min="39" max="39" width="22" style="293" bestFit="1" customWidth="1"/>
    <col min="40" max="49" width="4.5" style="165" customWidth="1"/>
    <col min="50" max="50" width="2" style="165" customWidth="1"/>
    <col min="51" max="51" width="18" style="165" customWidth="1"/>
    <col min="52" max="16384" width="9" style="165"/>
  </cols>
  <sheetData>
    <row r="1" spans="1:51" ht="21" customHeight="1">
      <c r="A1" s="2537" t="s">
        <v>932</v>
      </c>
      <c r="B1" s="2538"/>
      <c r="C1" s="2538"/>
      <c r="D1" s="2538"/>
      <c r="E1" s="2538"/>
      <c r="F1" s="2538"/>
      <c r="G1" s="2538"/>
      <c r="H1" s="2538"/>
      <c r="I1" s="2538"/>
      <c r="J1" s="2539"/>
      <c r="K1" s="317"/>
      <c r="L1" s="317"/>
      <c r="M1" s="317"/>
      <c r="N1" s="317"/>
      <c r="O1" s="317"/>
      <c r="P1" s="317"/>
      <c r="Q1" s="317"/>
      <c r="R1" s="317"/>
      <c r="S1" s="317"/>
      <c r="T1" s="317"/>
      <c r="U1" s="317"/>
      <c r="V1" s="317"/>
      <c r="W1" s="317"/>
      <c r="X1" s="317"/>
      <c r="Y1" s="317"/>
      <c r="Z1" s="2540" t="s">
        <v>933</v>
      </c>
      <c r="AA1" s="2540"/>
      <c r="AB1" s="2540"/>
      <c r="AC1" s="2540"/>
      <c r="AD1" s="2542"/>
      <c r="AE1" s="2542"/>
      <c r="AF1" s="2542"/>
      <c r="AG1" s="2542"/>
      <c r="AH1" s="2542"/>
      <c r="AI1" s="2542"/>
      <c r="AJ1" s="2542"/>
      <c r="AK1" s="2542"/>
      <c r="AL1" s="316"/>
    </row>
    <row r="2" spans="1:51" ht="21" customHeight="1">
      <c r="A2" s="318"/>
      <c r="B2" s="318"/>
      <c r="C2" s="318"/>
      <c r="D2" s="318"/>
      <c r="E2" s="318"/>
      <c r="F2" s="318"/>
      <c r="G2" s="318"/>
      <c r="H2" s="318"/>
      <c r="I2" s="318"/>
      <c r="J2" s="318"/>
      <c r="K2" s="317"/>
      <c r="L2" s="317"/>
      <c r="M2" s="317"/>
      <c r="N2" s="317"/>
      <c r="O2" s="317"/>
      <c r="P2" s="317"/>
      <c r="Q2" s="317"/>
      <c r="R2" s="317"/>
      <c r="S2" s="317"/>
      <c r="T2" s="317"/>
      <c r="U2" s="317"/>
      <c r="V2" s="317"/>
      <c r="W2" s="317"/>
      <c r="X2" s="317"/>
      <c r="Y2" s="317"/>
      <c r="Z2" s="2541"/>
      <c r="AA2" s="2541"/>
      <c r="AB2" s="2541"/>
      <c r="AC2" s="2541"/>
      <c r="AD2" s="2543"/>
      <c r="AE2" s="2543"/>
      <c r="AF2" s="2543"/>
      <c r="AG2" s="2543"/>
      <c r="AH2" s="2543"/>
      <c r="AI2" s="2543"/>
      <c r="AJ2" s="2543"/>
      <c r="AK2" s="2543"/>
      <c r="AL2" s="316"/>
    </row>
    <row r="3" spans="1:51" ht="21" customHeight="1">
      <c r="A3" s="318"/>
      <c r="B3" s="318"/>
      <c r="C3" s="318"/>
      <c r="D3" s="318"/>
      <c r="E3" s="318"/>
      <c r="F3" s="318"/>
      <c r="G3" s="318"/>
      <c r="H3" s="318"/>
      <c r="I3" s="318"/>
      <c r="J3" s="318"/>
      <c r="K3" s="317"/>
      <c r="L3" s="317"/>
      <c r="M3" s="317"/>
      <c r="N3" s="317"/>
      <c r="O3" s="317"/>
      <c r="P3" s="317"/>
      <c r="Q3" s="317"/>
      <c r="R3" s="317"/>
      <c r="S3" s="317"/>
      <c r="T3" s="317"/>
      <c r="U3" s="317"/>
      <c r="V3" s="317"/>
      <c r="W3" s="317"/>
      <c r="X3" s="317"/>
      <c r="Y3" s="317"/>
      <c r="Z3" s="317"/>
      <c r="AA3" s="319"/>
      <c r="AB3" s="319"/>
      <c r="AC3" s="319"/>
      <c r="AD3" s="319"/>
      <c r="AE3" s="1205"/>
      <c r="AF3" s="1205"/>
      <c r="AG3" s="1205"/>
      <c r="AH3" s="1205"/>
      <c r="AI3" s="1205"/>
      <c r="AJ3" s="1205"/>
      <c r="AK3" s="1205"/>
      <c r="AL3" s="1205"/>
      <c r="AM3" s="313" t="s">
        <v>934</v>
      </c>
      <c r="AS3" s="310"/>
      <c r="AT3" s="310"/>
      <c r="AU3" s="310"/>
      <c r="AV3" s="310"/>
      <c r="AW3" s="310"/>
    </row>
    <row r="4" spans="1:51" ht="21" customHeight="1">
      <c r="A4" s="278"/>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547"/>
      <c r="AC4" s="2547"/>
      <c r="AD4" s="2547"/>
      <c r="AE4" s="212" t="s">
        <v>687</v>
      </c>
      <c r="AF4" s="2547"/>
      <c r="AG4" s="2547"/>
      <c r="AH4" s="212" t="s">
        <v>688</v>
      </c>
      <c r="AI4" s="2547"/>
      <c r="AJ4" s="2547"/>
      <c r="AK4" s="1236" t="s">
        <v>689</v>
      </c>
      <c r="AL4" s="316"/>
      <c r="AS4" s="1131" t="s">
        <v>935</v>
      </c>
      <c r="AT4" s="1131"/>
      <c r="AU4" s="1131" t="s">
        <v>936</v>
      </c>
      <c r="AV4" s="1131"/>
      <c r="AW4" s="1131" t="s">
        <v>937</v>
      </c>
    </row>
    <row r="5" spans="1:51" ht="21" customHeight="1">
      <c r="A5" s="2545" t="s">
        <v>938</v>
      </c>
      <c r="B5" s="2545"/>
      <c r="C5" s="2545"/>
      <c r="D5" s="2545"/>
      <c r="E5" s="2545"/>
      <c r="F5" s="2545"/>
      <c r="G5" s="2545"/>
      <c r="H5" s="2545"/>
      <c r="I5" s="2545"/>
      <c r="J5" s="2545"/>
      <c r="K5" s="2545"/>
      <c r="L5" s="2545"/>
      <c r="M5" s="2545"/>
      <c r="N5" s="2545"/>
      <c r="O5" s="2545"/>
      <c r="P5" s="2545"/>
      <c r="Q5" s="2545"/>
      <c r="R5" s="2545"/>
      <c r="S5" s="2545"/>
      <c r="T5" s="2545"/>
      <c r="U5" s="2545"/>
      <c r="V5" s="2545"/>
      <c r="W5" s="2545"/>
      <c r="X5" s="2545"/>
      <c r="Y5" s="2545"/>
      <c r="Z5" s="2545"/>
      <c r="AA5" s="2545"/>
      <c r="AB5" s="2545"/>
      <c r="AC5" s="2545"/>
      <c r="AD5" s="2545"/>
      <c r="AE5" s="2545"/>
      <c r="AF5" s="2545"/>
      <c r="AG5" s="2545"/>
      <c r="AH5" s="2545"/>
      <c r="AI5" s="2545"/>
      <c r="AJ5" s="2545"/>
      <c r="AK5" s="2545"/>
      <c r="AL5" s="316"/>
      <c r="AM5" s="2552" t="s">
        <v>939</v>
      </c>
      <c r="AN5" s="1862"/>
      <c r="AO5" s="1862"/>
      <c r="AP5" s="1862"/>
      <c r="AQ5" s="1862"/>
      <c r="AR5" s="1862"/>
      <c r="AS5" s="1862"/>
      <c r="AT5" s="1862"/>
      <c r="AU5" s="1862"/>
      <c r="AV5" s="1862"/>
      <c r="AW5" s="1885"/>
      <c r="AY5" s="286" t="s">
        <v>940</v>
      </c>
    </row>
    <row r="6" spans="1:51" ht="21" customHeight="1">
      <c r="A6" s="2545"/>
      <c r="B6" s="2545"/>
      <c r="C6" s="2545"/>
      <c r="D6" s="2545"/>
      <c r="E6" s="2545"/>
      <c r="F6" s="2545"/>
      <c r="G6" s="2545"/>
      <c r="H6" s="2545"/>
      <c r="I6" s="2545"/>
      <c r="J6" s="2545"/>
      <c r="K6" s="2545"/>
      <c r="L6" s="2545"/>
      <c r="M6" s="2545"/>
      <c r="N6" s="2545"/>
      <c r="O6" s="2545"/>
      <c r="P6" s="2545"/>
      <c r="Q6" s="2545"/>
      <c r="R6" s="2545"/>
      <c r="S6" s="2545"/>
      <c r="T6" s="2545"/>
      <c r="U6" s="2545"/>
      <c r="V6" s="2545"/>
      <c r="W6" s="2545"/>
      <c r="X6" s="2545"/>
      <c r="Y6" s="2545"/>
      <c r="Z6" s="2545"/>
      <c r="AA6" s="2545"/>
      <c r="AB6" s="2545"/>
      <c r="AC6" s="2545"/>
      <c r="AD6" s="2545"/>
      <c r="AE6" s="2545"/>
      <c r="AF6" s="2545"/>
      <c r="AG6" s="2545"/>
      <c r="AH6" s="2545"/>
      <c r="AI6" s="2545"/>
      <c r="AJ6" s="2545"/>
      <c r="AK6" s="2545"/>
      <c r="AL6" s="316"/>
      <c r="AM6" s="295" t="s">
        <v>941</v>
      </c>
      <c r="AN6" s="296">
        <v>1</v>
      </c>
      <c r="AO6" s="296">
        <v>2</v>
      </c>
      <c r="AP6" s="296">
        <v>3</v>
      </c>
      <c r="AQ6" s="296">
        <v>4</v>
      </c>
      <c r="AR6" s="296">
        <v>5</v>
      </c>
      <c r="AS6" s="296">
        <v>6</v>
      </c>
      <c r="AT6" s="296">
        <v>7</v>
      </c>
      <c r="AU6" s="296">
        <v>8</v>
      </c>
      <c r="AV6" s="296">
        <v>9</v>
      </c>
      <c r="AW6" s="297">
        <v>10</v>
      </c>
      <c r="AY6" s="2560" t="s">
        <v>942</v>
      </c>
    </row>
    <row r="7" spans="1:51" ht="21" customHeight="1">
      <c r="A7" s="2548" t="s">
        <v>943</v>
      </c>
      <c r="B7" s="2548"/>
      <c r="C7" s="2548"/>
      <c r="D7" s="2548"/>
      <c r="E7" s="2548"/>
      <c r="F7" s="2548"/>
      <c r="G7" s="2548"/>
      <c r="H7" s="445"/>
      <c r="I7" s="445"/>
      <c r="J7" s="445"/>
      <c r="K7" s="445"/>
      <c r="L7" s="445"/>
      <c r="M7" s="445"/>
      <c r="N7" s="445"/>
      <c r="O7" s="445"/>
      <c r="P7" s="445"/>
      <c r="Q7" s="445"/>
      <c r="R7" s="445"/>
      <c r="S7" s="446"/>
      <c r="T7" s="446"/>
      <c r="U7" s="316"/>
      <c r="V7" s="447"/>
      <c r="W7" s="447"/>
      <c r="X7" s="447"/>
      <c r="Y7" s="447"/>
      <c r="Z7" s="278"/>
      <c r="AA7" s="278"/>
      <c r="AB7" s="278"/>
      <c r="AC7" s="278"/>
      <c r="AD7" s="278"/>
      <c r="AE7" s="278"/>
      <c r="AF7" s="278"/>
      <c r="AG7" s="278"/>
      <c r="AH7" s="278"/>
      <c r="AI7" s="278"/>
      <c r="AJ7" s="278"/>
      <c r="AK7" s="278"/>
      <c r="AL7" s="316"/>
      <c r="AM7" s="298" t="s">
        <v>944</v>
      </c>
      <c r="AN7" s="299"/>
      <c r="AO7" s="299"/>
      <c r="AP7" s="299"/>
      <c r="AQ7" s="299"/>
      <c r="AR7" s="299"/>
      <c r="AS7" s="299"/>
      <c r="AT7" s="299"/>
      <c r="AU7" s="299"/>
      <c r="AV7" s="299"/>
      <c r="AW7" s="300"/>
      <c r="AY7" s="2560"/>
    </row>
    <row r="8" spans="1:51" ht="21" customHeight="1">
      <c r="A8" s="316"/>
      <c r="B8" s="2544">
        <f>登録!D2</f>
        <v>0</v>
      </c>
      <c r="C8" s="2544"/>
      <c r="D8" s="2544"/>
      <c r="E8" s="2544"/>
      <c r="F8" s="2544"/>
      <c r="G8" s="2544"/>
      <c r="H8" s="2544"/>
      <c r="I8" s="2544"/>
      <c r="J8" s="2544"/>
      <c r="K8" s="2544"/>
      <c r="L8" s="2544"/>
      <c r="M8" s="2544"/>
      <c r="N8" s="2544"/>
      <c r="O8" s="2544"/>
      <c r="P8" s="2544"/>
      <c r="Q8" s="2544"/>
      <c r="R8" s="2544"/>
      <c r="S8" s="2544"/>
      <c r="T8" s="2544"/>
      <c r="U8" s="447"/>
      <c r="V8" s="316"/>
      <c r="W8" s="1534" t="s">
        <v>945</v>
      </c>
      <c r="X8" s="1534"/>
      <c r="Y8" s="1534"/>
      <c r="Z8" s="1822">
        <f>登録!I8</f>
        <v>0</v>
      </c>
      <c r="AA8" s="1822"/>
      <c r="AB8" s="1822"/>
      <c r="AC8" s="1822"/>
      <c r="AD8" s="1822"/>
      <c r="AE8" s="1822"/>
      <c r="AF8" s="1822"/>
      <c r="AG8" s="1822"/>
      <c r="AH8" s="1822"/>
      <c r="AI8" s="1822"/>
      <c r="AJ8" s="1822"/>
      <c r="AK8" s="1822"/>
      <c r="AL8" s="316"/>
      <c r="AM8" s="298" t="s">
        <v>946</v>
      </c>
      <c r="AN8" s="299"/>
      <c r="AO8" s="299"/>
      <c r="AP8" s="299"/>
      <c r="AQ8" s="299"/>
      <c r="AR8" s="299"/>
      <c r="AS8" s="299"/>
      <c r="AT8" s="299"/>
      <c r="AU8" s="299"/>
      <c r="AV8" s="299"/>
      <c r="AW8" s="300"/>
      <c r="AX8" s="294"/>
      <c r="AY8" s="2560"/>
    </row>
    <row r="9" spans="1:51" ht="21" customHeight="1">
      <c r="A9" s="448"/>
      <c r="B9" s="449"/>
      <c r="C9" s="449"/>
      <c r="D9" s="449"/>
      <c r="E9" s="449"/>
      <c r="F9" s="449"/>
      <c r="G9" s="449"/>
      <c r="H9" s="449"/>
      <c r="I9" s="449"/>
      <c r="J9" s="449"/>
      <c r="K9" s="449"/>
      <c r="L9" s="449"/>
      <c r="M9" s="449"/>
      <c r="N9" s="449"/>
      <c r="O9" s="449"/>
      <c r="P9" s="449"/>
      <c r="Q9" s="449"/>
      <c r="R9" s="449"/>
      <c r="S9" s="449"/>
      <c r="T9" s="450"/>
      <c r="U9" s="447"/>
      <c r="V9" s="447"/>
      <c r="W9" s="1534" t="s">
        <v>947</v>
      </c>
      <c r="X9" s="1534"/>
      <c r="Y9" s="1534"/>
      <c r="Z9" s="1472"/>
      <c r="AA9" s="1472"/>
      <c r="AB9" s="1472"/>
      <c r="AC9" s="1472"/>
      <c r="AD9" s="1472"/>
      <c r="AE9" s="1472"/>
      <c r="AF9" s="1472"/>
      <c r="AG9" s="1472"/>
      <c r="AH9" s="1472"/>
      <c r="AI9" s="1472"/>
      <c r="AJ9" s="1472"/>
      <c r="AK9" s="1472"/>
      <c r="AL9" s="316"/>
      <c r="AM9" s="301" t="s">
        <v>948</v>
      </c>
      <c r="AN9" s="299"/>
      <c r="AO9" s="299"/>
      <c r="AP9" s="299"/>
      <c r="AQ9" s="299"/>
      <c r="AR9" s="299"/>
      <c r="AS9" s="299"/>
      <c r="AT9" s="299"/>
      <c r="AU9" s="299"/>
      <c r="AV9" s="299"/>
      <c r="AW9" s="300"/>
      <c r="AY9" s="2560"/>
    </row>
    <row r="10" spans="1:51" ht="21" customHeight="1">
      <c r="A10" s="1534" t="s">
        <v>949</v>
      </c>
      <c r="B10" s="1534"/>
      <c r="C10" s="1534"/>
      <c r="D10" s="1534"/>
      <c r="E10" s="451"/>
      <c r="F10" s="451"/>
      <c r="G10" s="1751">
        <f>登録!D16</f>
        <v>0</v>
      </c>
      <c r="H10" s="1751"/>
      <c r="I10" s="1751"/>
      <c r="J10" s="1751"/>
      <c r="K10" s="1751"/>
      <c r="L10" s="1751"/>
      <c r="M10" s="1751"/>
      <c r="N10" s="1751"/>
      <c r="O10" s="1751"/>
      <c r="P10" s="447" t="s">
        <v>637</v>
      </c>
      <c r="Q10" s="451"/>
      <c r="R10" s="451"/>
      <c r="S10" s="451"/>
      <c r="T10" s="452"/>
      <c r="V10" s="453" t="s">
        <v>950</v>
      </c>
      <c r="W10" s="567"/>
      <c r="X10" s="454" t="s">
        <v>951</v>
      </c>
      <c r="Y10" s="447" t="s">
        <v>952</v>
      </c>
      <c r="Z10" s="1546"/>
      <c r="AA10" s="1546"/>
      <c r="AB10" s="1546"/>
      <c r="AC10" s="1546"/>
      <c r="AD10" s="1546"/>
      <c r="AE10" s="1546"/>
      <c r="AF10" s="1546"/>
      <c r="AG10" s="1546"/>
      <c r="AH10" s="1546"/>
      <c r="AI10" s="1546"/>
      <c r="AJ10" s="1175"/>
      <c r="AK10" s="1175"/>
      <c r="AL10" s="316"/>
      <c r="AM10" s="301" t="s">
        <v>953</v>
      </c>
      <c r="AN10" s="299"/>
      <c r="AO10" s="299"/>
      <c r="AP10" s="299"/>
      <c r="AQ10" s="299"/>
      <c r="AR10" s="299"/>
      <c r="AS10" s="299"/>
      <c r="AT10" s="299"/>
      <c r="AU10" s="299"/>
      <c r="AV10" s="299"/>
      <c r="AW10" s="300"/>
      <c r="AY10" s="2560"/>
    </row>
    <row r="11" spans="1:51" ht="24.75" customHeight="1">
      <c r="A11" s="455"/>
      <c r="B11" s="455"/>
      <c r="C11" s="455"/>
      <c r="D11" s="455"/>
      <c r="E11" s="441"/>
      <c r="F11" s="441"/>
      <c r="G11" s="441"/>
      <c r="H11" s="441"/>
      <c r="I11" s="441"/>
      <c r="J11" s="441"/>
      <c r="K11" s="441"/>
      <c r="L11" s="441"/>
      <c r="M11" s="441"/>
      <c r="N11" s="441"/>
      <c r="O11" s="441"/>
      <c r="P11" s="441"/>
      <c r="Q11" s="455"/>
      <c r="R11" s="1204"/>
      <c r="S11" s="1204"/>
      <c r="T11" s="447"/>
      <c r="V11" s="456"/>
      <c r="W11" s="2553" t="s">
        <v>954</v>
      </c>
      <c r="X11" s="2553"/>
      <c r="Y11" s="2553"/>
      <c r="Z11" s="1475"/>
      <c r="AA11" s="1475"/>
      <c r="AB11" s="1475"/>
      <c r="AC11" s="1475"/>
      <c r="AD11" s="1475"/>
      <c r="AE11" s="1475"/>
      <c r="AF11" s="1475"/>
      <c r="AG11" s="1475"/>
      <c r="AH11" s="1475"/>
      <c r="AI11" s="1475"/>
      <c r="AJ11" s="2546" t="s">
        <v>955</v>
      </c>
      <c r="AK11" s="2546"/>
      <c r="AL11" s="316"/>
      <c r="AM11" s="301" t="s">
        <v>956</v>
      </c>
      <c r="AN11" s="299"/>
      <c r="AO11" s="299"/>
      <c r="AP11" s="299"/>
      <c r="AQ11" s="299"/>
      <c r="AR11" s="299"/>
      <c r="AS11" s="299"/>
      <c r="AT11" s="299"/>
      <c r="AU11" s="299"/>
      <c r="AV11" s="299"/>
      <c r="AW11" s="300"/>
      <c r="AY11" s="2560"/>
    </row>
    <row r="12" spans="1:51" ht="21" customHeight="1">
      <c r="A12" s="543"/>
      <c r="B12" s="543"/>
      <c r="C12" s="543"/>
      <c r="D12" s="543"/>
      <c r="E12" s="1175"/>
      <c r="F12" s="1175"/>
      <c r="G12" s="1175"/>
      <c r="H12" s="1175"/>
      <c r="I12" s="1175"/>
      <c r="J12" s="1175"/>
      <c r="K12" s="1175"/>
      <c r="L12" s="1175"/>
      <c r="M12" s="1175"/>
      <c r="N12" s="1175"/>
      <c r="O12" s="1175"/>
      <c r="P12" s="1175"/>
      <c r="Q12" s="447"/>
      <c r="R12" s="447"/>
      <c r="S12" s="447"/>
      <c r="T12" s="447"/>
      <c r="V12" s="210"/>
      <c r="W12" s="210" t="s">
        <v>957</v>
      </c>
      <c r="X12" s="210"/>
      <c r="Y12" s="210"/>
      <c r="Z12" s="1450"/>
      <c r="AA12" s="1450"/>
      <c r="AB12" s="1450"/>
      <c r="AC12" s="1450"/>
      <c r="AD12" s="1450"/>
      <c r="AE12" s="1450"/>
      <c r="AF12" s="1450"/>
      <c r="AG12" s="1450"/>
      <c r="AH12" s="1450"/>
      <c r="AI12" s="1450"/>
      <c r="AJ12" s="1450"/>
      <c r="AK12" s="1450"/>
      <c r="AL12" s="316"/>
      <c r="AM12" s="301" t="s">
        <v>958</v>
      </c>
      <c r="AN12" s="299"/>
      <c r="AO12" s="299"/>
      <c r="AP12" s="299"/>
      <c r="AQ12" s="299"/>
      <c r="AR12" s="299"/>
      <c r="AS12" s="299"/>
      <c r="AT12" s="299"/>
      <c r="AU12" s="299"/>
      <c r="AV12" s="299"/>
      <c r="AW12" s="300"/>
      <c r="AY12" s="2560"/>
    </row>
    <row r="13" spans="1:51" ht="21" customHeight="1">
      <c r="A13" s="447" t="s">
        <v>959</v>
      </c>
      <c r="B13" s="447"/>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316"/>
      <c r="AM13" s="301" t="s">
        <v>960</v>
      </c>
      <c r="AN13" s="299"/>
      <c r="AO13" s="299"/>
      <c r="AP13" s="299"/>
      <c r="AQ13" s="299"/>
      <c r="AR13" s="299"/>
      <c r="AS13" s="299"/>
      <c r="AT13" s="299"/>
      <c r="AU13" s="299"/>
      <c r="AV13" s="299"/>
      <c r="AW13" s="300"/>
      <c r="AY13" s="2560"/>
    </row>
    <row r="14" spans="1:51" ht="21" customHeight="1">
      <c r="A14" s="447" t="s">
        <v>961</v>
      </c>
      <c r="B14" s="447"/>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3"/>
      <c r="AA14" s="513"/>
      <c r="AB14" s="447"/>
      <c r="AC14" s="447"/>
      <c r="AD14" s="447"/>
      <c r="AE14" s="447"/>
      <c r="AF14" s="447"/>
      <c r="AG14" s="447"/>
      <c r="AH14" s="447"/>
      <c r="AI14" s="447"/>
      <c r="AJ14" s="447"/>
      <c r="AK14" s="447"/>
      <c r="AL14" s="316"/>
      <c r="AM14" s="301" t="s">
        <v>962</v>
      </c>
      <c r="AN14" s="514"/>
      <c r="AO14" s="302"/>
      <c r="AP14" s="302"/>
      <c r="AQ14" s="302"/>
      <c r="AR14" s="302"/>
      <c r="AS14" s="302"/>
      <c r="AT14" s="302"/>
      <c r="AU14" s="302"/>
      <c r="AV14" s="302"/>
      <c r="AW14" s="303"/>
      <c r="AY14" s="2560"/>
    </row>
    <row r="15" spans="1:51" s="180" customFormat="1" ht="21" customHeight="1">
      <c r="A15" s="2554" t="s">
        <v>963</v>
      </c>
      <c r="B15" s="2555"/>
      <c r="C15" s="2558" t="s">
        <v>964</v>
      </c>
      <c r="D15" s="2555"/>
      <c r="E15" s="2555"/>
      <c r="F15" s="2555"/>
      <c r="G15" s="2555"/>
      <c r="H15" s="2555"/>
      <c r="I15" s="2555"/>
      <c r="J15" s="2555"/>
      <c r="K15" s="2555"/>
      <c r="L15" s="2569" t="s">
        <v>965</v>
      </c>
      <c r="M15" s="2570"/>
      <c r="N15" s="2570"/>
      <c r="O15" s="2570"/>
      <c r="P15" s="2570"/>
      <c r="Q15" s="2570"/>
      <c r="R15" s="2570"/>
      <c r="S15" s="2569" t="s">
        <v>966</v>
      </c>
      <c r="T15" s="2570"/>
      <c r="U15" s="2570"/>
      <c r="V15" s="2571"/>
      <c r="W15" s="2568" t="s">
        <v>967</v>
      </c>
      <c r="X15" s="2568"/>
      <c r="Y15" s="2568"/>
      <c r="Z15" s="2568"/>
      <c r="AA15" s="2568"/>
      <c r="AB15" s="2568"/>
      <c r="AC15" s="2558" t="s">
        <v>968</v>
      </c>
      <c r="AD15" s="2555"/>
      <c r="AE15" s="2555"/>
      <c r="AF15" s="2564"/>
      <c r="AG15" s="2558" t="s">
        <v>969</v>
      </c>
      <c r="AH15" s="2555"/>
      <c r="AI15" s="2555"/>
      <c r="AJ15" s="2555"/>
      <c r="AK15" s="2566"/>
      <c r="AL15" s="447"/>
      <c r="AM15" s="301" t="s">
        <v>970</v>
      </c>
      <c r="AN15" s="304"/>
      <c r="AO15" s="304"/>
      <c r="AP15" s="304"/>
      <c r="AQ15" s="304"/>
      <c r="AR15" s="304"/>
      <c r="AS15" s="304"/>
      <c r="AT15" s="304"/>
      <c r="AU15" s="304"/>
      <c r="AV15" s="304"/>
      <c r="AW15" s="305"/>
      <c r="AX15" s="165"/>
      <c r="AY15" s="2560"/>
    </row>
    <row r="16" spans="1:51" s="287" customFormat="1" ht="21" customHeight="1">
      <c r="A16" s="2556"/>
      <c r="B16" s="2557"/>
      <c r="C16" s="2559"/>
      <c r="D16" s="2557"/>
      <c r="E16" s="2557"/>
      <c r="F16" s="2557"/>
      <c r="G16" s="2557"/>
      <c r="H16" s="2557"/>
      <c r="I16" s="2557"/>
      <c r="J16" s="2557"/>
      <c r="K16" s="2557"/>
      <c r="L16" s="2572"/>
      <c r="M16" s="2573"/>
      <c r="N16" s="2573"/>
      <c r="O16" s="2573"/>
      <c r="P16" s="2573"/>
      <c r="Q16" s="2573"/>
      <c r="R16" s="2573"/>
      <c r="S16" s="2572" t="s">
        <v>971</v>
      </c>
      <c r="T16" s="2573"/>
      <c r="U16" s="2573"/>
      <c r="V16" s="2574"/>
      <c r="W16" s="2575" t="s">
        <v>972</v>
      </c>
      <c r="X16" s="2575"/>
      <c r="Y16" s="2575"/>
      <c r="Z16" s="2575"/>
      <c r="AA16" s="2575"/>
      <c r="AB16" s="2575"/>
      <c r="AC16" s="2559"/>
      <c r="AD16" s="2557"/>
      <c r="AE16" s="2557"/>
      <c r="AF16" s="2565"/>
      <c r="AG16" s="2559"/>
      <c r="AH16" s="2557"/>
      <c r="AI16" s="2557"/>
      <c r="AJ16" s="2557"/>
      <c r="AK16" s="2567"/>
      <c r="AL16" s="515"/>
      <c r="AM16" s="306" t="s">
        <v>973</v>
      </c>
      <c r="AN16" s="299"/>
      <c r="AO16" s="299"/>
      <c r="AP16" s="299"/>
      <c r="AQ16" s="299"/>
      <c r="AR16" s="299"/>
      <c r="AS16" s="299"/>
      <c r="AT16" s="299"/>
      <c r="AU16" s="299"/>
      <c r="AV16" s="299"/>
      <c r="AW16" s="300"/>
      <c r="AX16" s="180"/>
      <c r="AY16" s="2560"/>
    </row>
    <row r="17" spans="1:51" ht="21" customHeight="1">
      <c r="A17" s="1642">
        <v>1</v>
      </c>
      <c r="B17" s="1545"/>
      <c r="C17" s="1767"/>
      <c r="D17" s="1545"/>
      <c r="E17" s="1545"/>
      <c r="F17" s="1545"/>
      <c r="G17" s="1545"/>
      <c r="H17" s="1545"/>
      <c r="I17" s="1545"/>
      <c r="J17" s="1545"/>
      <c r="K17" s="1545"/>
      <c r="L17" s="1767"/>
      <c r="M17" s="1545"/>
      <c r="N17" s="1545"/>
      <c r="O17" s="1545"/>
      <c r="P17" s="1545"/>
      <c r="Q17" s="1545"/>
      <c r="R17" s="1545"/>
      <c r="S17" s="2141"/>
      <c r="T17" s="2150"/>
      <c r="U17" s="2150"/>
      <c r="V17" s="2142"/>
      <c r="W17" s="281"/>
      <c r="X17" s="516" t="s">
        <v>687</v>
      </c>
      <c r="Y17" s="276"/>
      <c r="Z17" s="276" t="s">
        <v>974</v>
      </c>
      <c r="AA17" s="276"/>
      <c r="AB17" s="282" t="s">
        <v>975</v>
      </c>
      <c r="AC17" s="1767"/>
      <c r="AD17" s="1545"/>
      <c r="AE17" s="1545"/>
      <c r="AF17" s="1558"/>
      <c r="AG17" s="1767"/>
      <c r="AH17" s="1545"/>
      <c r="AI17" s="1545"/>
      <c r="AJ17" s="1545"/>
      <c r="AK17" s="1552"/>
      <c r="AM17" s="301" t="s">
        <v>976</v>
      </c>
      <c r="AN17" s="299"/>
      <c r="AO17" s="299"/>
      <c r="AP17" s="299"/>
      <c r="AQ17" s="299"/>
      <c r="AR17" s="299"/>
      <c r="AS17" s="299"/>
      <c r="AT17" s="299"/>
      <c r="AU17" s="299"/>
      <c r="AV17" s="299"/>
      <c r="AW17" s="300"/>
      <c r="AX17" s="287"/>
      <c r="AY17" s="2560"/>
    </row>
    <row r="18" spans="1:51" ht="21" customHeight="1">
      <c r="A18" s="1474"/>
      <c r="B18" s="1475"/>
      <c r="C18" s="1769"/>
      <c r="D18" s="1475"/>
      <c r="E18" s="1475"/>
      <c r="F18" s="1475"/>
      <c r="G18" s="1475"/>
      <c r="H18" s="1475"/>
      <c r="I18" s="1475"/>
      <c r="J18" s="1475"/>
      <c r="K18" s="1475"/>
      <c r="L18" s="1769"/>
      <c r="M18" s="1475"/>
      <c r="N18" s="1475"/>
      <c r="O18" s="1475"/>
      <c r="P18" s="1475"/>
      <c r="Q18" s="1475"/>
      <c r="R18" s="1475"/>
      <c r="S18" s="2549"/>
      <c r="T18" s="2550"/>
      <c r="U18" s="2550"/>
      <c r="V18" s="2551"/>
      <c r="W18" s="283"/>
      <c r="X18" s="517" t="s">
        <v>687</v>
      </c>
      <c r="Y18" s="210"/>
      <c r="Z18" s="210" t="s">
        <v>974</v>
      </c>
      <c r="AA18" s="210"/>
      <c r="AB18" s="285" t="s">
        <v>975</v>
      </c>
      <c r="AC18" s="1769"/>
      <c r="AD18" s="1475"/>
      <c r="AE18" s="1475"/>
      <c r="AF18" s="1476"/>
      <c r="AG18" s="1769"/>
      <c r="AH18" s="1475"/>
      <c r="AI18" s="1475"/>
      <c r="AJ18" s="1475"/>
      <c r="AK18" s="1723"/>
      <c r="AM18" s="301" t="s">
        <v>977</v>
      </c>
      <c r="AN18" s="299"/>
      <c r="AO18" s="299"/>
      <c r="AP18" s="299"/>
      <c r="AQ18" s="299"/>
      <c r="AR18" s="299"/>
      <c r="AS18" s="299"/>
      <c r="AT18" s="299"/>
      <c r="AU18" s="299"/>
      <c r="AV18" s="299"/>
      <c r="AW18" s="300"/>
      <c r="AY18" s="2560"/>
    </row>
    <row r="19" spans="1:51" ht="21" customHeight="1">
      <c r="A19" s="1642">
        <v>2</v>
      </c>
      <c r="B19" s="1545"/>
      <c r="C19" s="1767"/>
      <c r="D19" s="1545"/>
      <c r="E19" s="1545"/>
      <c r="F19" s="1545"/>
      <c r="G19" s="1545"/>
      <c r="H19" s="1545"/>
      <c r="I19" s="1545"/>
      <c r="J19" s="1545"/>
      <c r="K19" s="1545"/>
      <c r="L19" s="1767"/>
      <c r="M19" s="1545"/>
      <c r="N19" s="1545"/>
      <c r="O19" s="1545"/>
      <c r="P19" s="1545"/>
      <c r="Q19" s="1545"/>
      <c r="R19" s="1545"/>
      <c r="S19" s="2141"/>
      <c r="T19" s="2150"/>
      <c r="U19" s="2150"/>
      <c r="V19" s="2142"/>
      <c r="W19" s="281"/>
      <c r="X19" s="280" t="s">
        <v>687</v>
      </c>
      <c r="Y19" s="276"/>
      <c r="Z19" s="276" t="s">
        <v>974</v>
      </c>
      <c r="AA19" s="276"/>
      <c r="AB19" s="282" t="s">
        <v>975</v>
      </c>
      <c r="AC19" s="1767"/>
      <c r="AD19" s="1545"/>
      <c r="AE19" s="1545"/>
      <c r="AF19" s="1558"/>
      <c r="AG19" s="1767"/>
      <c r="AH19" s="1545"/>
      <c r="AI19" s="1545"/>
      <c r="AJ19" s="1545"/>
      <c r="AK19" s="1552"/>
      <c r="AM19" s="301" t="s">
        <v>978</v>
      </c>
      <c r="AN19" s="299"/>
      <c r="AO19" s="299"/>
      <c r="AP19" s="299"/>
      <c r="AQ19" s="299"/>
      <c r="AR19" s="299"/>
      <c r="AS19" s="299"/>
      <c r="AT19" s="299"/>
      <c r="AU19" s="299"/>
      <c r="AV19" s="299"/>
      <c r="AW19" s="300"/>
      <c r="AY19" s="2560"/>
    </row>
    <row r="20" spans="1:51" ht="21" customHeight="1">
      <c r="A20" s="1474"/>
      <c r="B20" s="1475"/>
      <c r="C20" s="1769"/>
      <c r="D20" s="1475"/>
      <c r="E20" s="1475"/>
      <c r="F20" s="1475"/>
      <c r="G20" s="1475"/>
      <c r="H20" s="1475"/>
      <c r="I20" s="1475"/>
      <c r="J20" s="1475"/>
      <c r="K20" s="1475"/>
      <c r="L20" s="1769"/>
      <c r="M20" s="1475"/>
      <c r="N20" s="1475"/>
      <c r="O20" s="1475"/>
      <c r="P20" s="1475"/>
      <c r="Q20" s="1475"/>
      <c r="R20" s="1475"/>
      <c r="S20" s="2549"/>
      <c r="T20" s="2550"/>
      <c r="U20" s="2550"/>
      <c r="V20" s="2551"/>
      <c r="W20" s="283"/>
      <c r="X20" s="284" t="s">
        <v>687</v>
      </c>
      <c r="Y20" s="210"/>
      <c r="Z20" s="210" t="s">
        <v>974</v>
      </c>
      <c r="AA20" s="210"/>
      <c r="AB20" s="285" t="s">
        <v>975</v>
      </c>
      <c r="AC20" s="1769"/>
      <c r="AD20" s="1475"/>
      <c r="AE20" s="1475"/>
      <c r="AF20" s="1476"/>
      <c r="AG20" s="1769"/>
      <c r="AH20" s="1475"/>
      <c r="AI20" s="1475"/>
      <c r="AJ20" s="1475"/>
      <c r="AK20" s="1723"/>
      <c r="AM20" s="301" t="s">
        <v>979</v>
      </c>
      <c r="AN20" s="299"/>
      <c r="AO20" s="299"/>
      <c r="AP20" s="299"/>
      <c r="AQ20" s="299"/>
      <c r="AR20" s="299"/>
      <c r="AS20" s="299"/>
      <c r="AT20" s="299"/>
      <c r="AU20" s="299"/>
      <c r="AV20" s="299"/>
      <c r="AW20" s="300"/>
      <c r="AY20" s="311"/>
    </row>
    <row r="21" spans="1:51" ht="21" customHeight="1">
      <c r="A21" s="1642">
        <v>3</v>
      </c>
      <c r="B21" s="1545"/>
      <c r="C21" s="1767"/>
      <c r="D21" s="1545"/>
      <c r="E21" s="1545"/>
      <c r="F21" s="1545"/>
      <c r="G21" s="1545"/>
      <c r="H21" s="1545"/>
      <c r="I21" s="1545"/>
      <c r="J21" s="1545"/>
      <c r="K21" s="1545"/>
      <c r="L21" s="1767"/>
      <c r="M21" s="1545"/>
      <c r="N21" s="1545"/>
      <c r="O21" s="1545"/>
      <c r="P21" s="1545"/>
      <c r="Q21" s="1545"/>
      <c r="R21" s="1545"/>
      <c r="S21" s="2141"/>
      <c r="T21" s="2150"/>
      <c r="U21" s="2150"/>
      <c r="V21" s="2142"/>
      <c r="W21" s="281"/>
      <c r="X21" s="280" t="s">
        <v>687</v>
      </c>
      <c r="Y21" s="276"/>
      <c r="Z21" s="276" t="s">
        <v>974</v>
      </c>
      <c r="AA21" s="276"/>
      <c r="AB21" s="282" t="s">
        <v>975</v>
      </c>
      <c r="AC21" s="1767"/>
      <c r="AD21" s="1545"/>
      <c r="AE21" s="1545"/>
      <c r="AF21" s="1558"/>
      <c r="AG21" s="1767"/>
      <c r="AH21" s="1545"/>
      <c r="AI21" s="1545"/>
      <c r="AJ21" s="1545"/>
      <c r="AK21" s="1552"/>
      <c r="AM21" s="306" t="s">
        <v>980</v>
      </c>
      <c r="AN21" s="299"/>
      <c r="AO21" s="299"/>
      <c r="AP21" s="299"/>
      <c r="AQ21" s="299"/>
      <c r="AR21" s="299"/>
      <c r="AS21" s="299"/>
      <c r="AT21" s="299"/>
      <c r="AU21" s="299"/>
      <c r="AV21" s="299"/>
      <c r="AW21" s="300"/>
    </row>
    <row r="22" spans="1:51" ht="21" customHeight="1">
      <c r="A22" s="1474"/>
      <c r="B22" s="1475"/>
      <c r="C22" s="1769"/>
      <c r="D22" s="1475"/>
      <c r="E22" s="1475"/>
      <c r="F22" s="1475"/>
      <c r="G22" s="1475"/>
      <c r="H22" s="1475"/>
      <c r="I22" s="1475"/>
      <c r="J22" s="1475"/>
      <c r="K22" s="1475"/>
      <c r="L22" s="1769"/>
      <c r="M22" s="1475"/>
      <c r="N22" s="1475"/>
      <c r="O22" s="1475"/>
      <c r="P22" s="1475"/>
      <c r="Q22" s="1475"/>
      <c r="R22" s="1475"/>
      <c r="S22" s="2549"/>
      <c r="T22" s="2550"/>
      <c r="U22" s="2550"/>
      <c r="V22" s="2551"/>
      <c r="W22" s="283"/>
      <c r="X22" s="284" t="s">
        <v>687</v>
      </c>
      <c r="Y22" s="210"/>
      <c r="Z22" s="210" t="s">
        <v>974</v>
      </c>
      <c r="AA22" s="210"/>
      <c r="AB22" s="285" t="s">
        <v>975</v>
      </c>
      <c r="AC22" s="1769"/>
      <c r="AD22" s="1475"/>
      <c r="AE22" s="1475"/>
      <c r="AF22" s="1476"/>
      <c r="AG22" s="1769"/>
      <c r="AH22" s="1475"/>
      <c r="AI22" s="1475"/>
      <c r="AJ22" s="1475"/>
      <c r="AK22" s="1723"/>
      <c r="AM22" s="301" t="s">
        <v>981</v>
      </c>
      <c r="AN22" s="299"/>
      <c r="AO22" s="299"/>
      <c r="AP22" s="299"/>
      <c r="AQ22" s="299"/>
      <c r="AR22" s="299"/>
      <c r="AS22" s="299"/>
      <c r="AT22" s="299"/>
      <c r="AU22" s="299"/>
      <c r="AV22" s="299"/>
      <c r="AW22" s="300"/>
    </row>
    <row r="23" spans="1:51" ht="21" customHeight="1">
      <c r="A23" s="1642">
        <v>4</v>
      </c>
      <c r="B23" s="1545"/>
      <c r="C23" s="1767"/>
      <c r="D23" s="1545"/>
      <c r="E23" s="1545"/>
      <c r="F23" s="1545"/>
      <c r="G23" s="1545"/>
      <c r="H23" s="1545"/>
      <c r="I23" s="1545"/>
      <c r="J23" s="1545"/>
      <c r="K23" s="1545"/>
      <c r="L23" s="1767"/>
      <c r="M23" s="1545"/>
      <c r="N23" s="1545"/>
      <c r="O23" s="1545"/>
      <c r="P23" s="1545"/>
      <c r="Q23" s="1545"/>
      <c r="R23" s="1545"/>
      <c r="S23" s="2141"/>
      <c r="T23" s="2150"/>
      <c r="U23" s="2150"/>
      <c r="V23" s="2142"/>
      <c r="W23" s="281"/>
      <c r="X23" s="280" t="s">
        <v>687</v>
      </c>
      <c r="Y23" s="276"/>
      <c r="Z23" s="276" t="s">
        <v>974</v>
      </c>
      <c r="AA23" s="276"/>
      <c r="AB23" s="282" t="s">
        <v>975</v>
      </c>
      <c r="AC23" s="1767"/>
      <c r="AD23" s="1545"/>
      <c r="AE23" s="1545"/>
      <c r="AF23" s="1558"/>
      <c r="AG23" s="1767"/>
      <c r="AH23" s="1545"/>
      <c r="AI23" s="1545"/>
      <c r="AJ23" s="1545"/>
      <c r="AK23" s="1552"/>
      <c r="AM23" s="301" t="s">
        <v>982</v>
      </c>
      <c r="AN23" s="299"/>
      <c r="AO23" s="299"/>
      <c r="AP23" s="299"/>
      <c r="AQ23" s="299"/>
      <c r="AR23" s="299"/>
      <c r="AS23" s="299"/>
      <c r="AT23" s="299"/>
      <c r="AU23" s="299"/>
      <c r="AV23" s="299"/>
      <c r="AW23" s="300"/>
    </row>
    <row r="24" spans="1:51" ht="21" customHeight="1">
      <c r="A24" s="1474"/>
      <c r="B24" s="1475"/>
      <c r="C24" s="1769"/>
      <c r="D24" s="1475"/>
      <c r="E24" s="1475"/>
      <c r="F24" s="1475"/>
      <c r="G24" s="1475"/>
      <c r="H24" s="1475"/>
      <c r="I24" s="1475"/>
      <c r="J24" s="1475"/>
      <c r="K24" s="1475"/>
      <c r="L24" s="1769"/>
      <c r="M24" s="1475"/>
      <c r="N24" s="1475"/>
      <c r="O24" s="1475"/>
      <c r="P24" s="1475"/>
      <c r="Q24" s="1475"/>
      <c r="R24" s="1475"/>
      <c r="S24" s="2549"/>
      <c r="T24" s="2550"/>
      <c r="U24" s="2550"/>
      <c r="V24" s="2551"/>
      <c r="W24" s="283"/>
      <c r="X24" s="284" t="s">
        <v>687</v>
      </c>
      <c r="Y24" s="210"/>
      <c r="Z24" s="210" t="s">
        <v>974</v>
      </c>
      <c r="AA24" s="210"/>
      <c r="AB24" s="285" t="s">
        <v>975</v>
      </c>
      <c r="AC24" s="1769"/>
      <c r="AD24" s="1475"/>
      <c r="AE24" s="1475"/>
      <c r="AF24" s="1476"/>
      <c r="AG24" s="1769"/>
      <c r="AH24" s="1475"/>
      <c r="AI24" s="1475"/>
      <c r="AJ24" s="1475"/>
      <c r="AK24" s="1723"/>
      <c r="AM24" s="301" t="s">
        <v>983</v>
      </c>
      <c r="AN24" s="299"/>
      <c r="AO24" s="299"/>
      <c r="AP24" s="299"/>
      <c r="AQ24" s="299"/>
      <c r="AR24" s="299"/>
      <c r="AS24" s="299"/>
      <c r="AT24" s="299"/>
      <c r="AU24" s="299"/>
      <c r="AV24" s="299"/>
      <c r="AW24" s="300"/>
    </row>
    <row r="25" spans="1:51" ht="21" customHeight="1">
      <c r="A25" s="1642">
        <v>5</v>
      </c>
      <c r="B25" s="1545"/>
      <c r="C25" s="1767"/>
      <c r="D25" s="1545"/>
      <c r="E25" s="1545"/>
      <c r="F25" s="1545"/>
      <c r="G25" s="1545"/>
      <c r="H25" s="1545"/>
      <c r="I25" s="1545"/>
      <c r="J25" s="1545"/>
      <c r="K25" s="1545"/>
      <c r="L25" s="1767"/>
      <c r="M25" s="1545"/>
      <c r="N25" s="1545"/>
      <c r="O25" s="1545"/>
      <c r="P25" s="1545"/>
      <c r="Q25" s="1545"/>
      <c r="R25" s="1545"/>
      <c r="S25" s="2141"/>
      <c r="T25" s="2150"/>
      <c r="U25" s="2150"/>
      <c r="V25" s="2142"/>
      <c r="W25" s="281"/>
      <c r="X25" s="280" t="s">
        <v>687</v>
      </c>
      <c r="Y25" s="276"/>
      <c r="Z25" s="276" t="s">
        <v>974</v>
      </c>
      <c r="AA25" s="276"/>
      <c r="AB25" s="282" t="s">
        <v>975</v>
      </c>
      <c r="AC25" s="1767"/>
      <c r="AD25" s="1545"/>
      <c r="AE25" s="1545"/>
      <c r="AF25" s="1558"/>
      <c r="AG25" s="1767"/>
      <c r="AH25" s="1545"/>
      <c r="AI25" s="1545"/>
      <c r="AJ25" s="1545"/>
      <c r="AK25" s="1552"/>
      <c r="AM25" s="2561" t="s">
        <v>984</v>
      </c>
      <c r="AN25" s="2562"/>
      <c r="AO25" s="2562"/>
      <c r="AP25" s="2562"/>
      <c r="AQ25" s="2562"/>
      <c r="AR25" s="2562"/>
      <c r="AS25" s="2562"/>
      <c r="AT25" s="2562"/>
      <c r="AU25" s="2562"/>
      <c r="AV25" s="2562"/>
      <c r="AW25" s="2563"/>
    </row>
    <row r="26" spans="1:51" ht="21" customHeight="1">
      <c r="A26" s="1474"/>
      <c r="B26" s="1475"/>
      <c r="C26" s="1769"/>
      <c r="D26" s="1475"/>
      <c r="E26" s="1475"/>
      <c r="F26" s="1475"/>
      <c r="G26" s="1475"/>
      <c r="H26" s="1475"/>
      <c r="I26" s="1475"/>
      <c r="J26" s="1475"/>
      <c r="K26" s="1475"/>
      <c r="L26" s="1769"/>
      <c r="M26" s="1475"/>
      <c r="N26" s="1475"/>
      <c r="O26" s="1475"/>
      <c r="P26" s="1475"/>
      <c r="Q26" s="1475"/>
      <c r="R26" s="1475"/>
      <c r="S26" s="2549"/>
      <c r="T26" s="2550"/>
      <c r="U26" s="2550"/>
      <c r="V26" s="2551"/>
      <c r="W26" s="283"/>
      <c r="X26" s="284" t="s">
        <v>687</v>
      </c>
      <c r="Y26" s="210"/>
      <c r="Z26" s="210" t="s">
        <v>974</v>
      </c>
      <c r="AA26" s="210"/>
      <c r="AB26" s="285" t="s">
        <v>975</v>
      </c>
      <c r="AC26" s="1769"/>
      <c r="AD26" s="1475"/>
      <c r="AE26" s="1475"/>
      <c r="AF26" s="1476"/>
      <c r="AG26" s="1769"/>
      <c r="AH26" s="1475"/>
      <c r="AI26" s="1475"/>
      <c r="AJ26" s="1475"/>
      <c r="AK26" s="1723"/>
      <c r="AM26" s="301" t="s">
        <v>985</v>
      </c>
      <c r="AN26" s="299"/>
      <c r="AO26" s="299"/>
      <c r="AP26" s="299"/>
      <c r="AQ26" s="299"/>
      <c r="AR26" s="299"/>
      <c r="AS26" s="299"/>
      <c r="AT26" s="299"/>
      <c r="AU26" s="299"/>
      <c r="AV26" s="299"/>
      <c r="AW26" s="300"/>
    </row>
    <row r="27" spans="1:51" ht="21" customHeight="1">
      <c r="A27" s="1642">
        <v>6</v>
      </c>
      <c r="B27" s="1545"/>
      <c r="C27" s="1767"/>
      <c r="D27" s="1545"/>
      <c r="E27" s="1545"/>
      <c r="F27" s="1545"/>
      <c r="G27" s="1545"/>
      <c r="H27" s="1545"/>
      <c r="I27" s="1545"/>
      <c r="J27" s="1545"/>
      <c r="K27" s="1545"/>
      <c r="L27" s="1767"/>
      <c r="M27" s="1545"/>
      <c r="N27" s="1545"/>
      <c r="O27" s="1545"/>
      <c r="P27" s="1545"/>
      <c r="Q27" s="1545"/>
      <c r="R27" s="1545"/>
      <c r="S27" s="2141"/>
      <c r="T27" s="2150"/>
      <c r="U27" s="2150"/>
      <c r="V27" s="2142"/>
      <c r="W27" s="281"/>
      <c r="X27" s="280" t="s">
        <v>687</v>
      </c>
      <c r="Y27" s="276"/>
      <c r="Z27" s="276" t="s">
        <v>974</v>
      </c>
      <c r="AA27" s="276"/>
      <c r="AB27" s="282" t="s">
        <v>975</v>
      </c>
      <c r="AC27" s="1767"/>
      <c r="AD27" s="1545"/>
      <c r="AE27" s="1545"/>
      <c r="AF27" s="1558"/>
      <c r="AG27" s="1767"/>
      <c r="AH27" s="1545"/>
      <c r="AI27" s="1545"/>
      <c r="AJ27" s="1545"/>
      <c r="AK27" s="1552"/>
      <c r="AM27" s="301" t="s">
        <v>986</v>
      </c>
      <c r="AN27" s="299"/>
      <c r="AO27" s="299"/>
      <c r="AP27" s="299"/>
      <c r="AQ27" s="299"/>
      <c r="AR27" s="299"/>
      <c r="AS27" s="299"/>
      <c r="AT27" s="299"/>
      <c r="AU27" s="299"/>
      <c r="AV27" s="299"/>
      <c r="AW27" s="300"/>
    </row>
    <row r="28" spans="1:51" ht="21" customHeight="1">
      <c r="A28" s="1474"/>
      <c r="B28" s="1475"/>
      <c r="C28" s="1769"/>
      <c r="D28" s="1475"/>
      <c r="E28" s="1475"/>
      <c r="F28" s="1475"/>
      <c r="G28" s="1475"/>
      <c r="H28" s="1475"/>
      <c r="I28" s="1475"/>
      <c r="J28" s="1475"/>
      <c r="K28" s="1475"/>
      <c r="L28" s="1769"/>
      <c r="M28" s="1475"/>
      <c r="N28" s="1475"/>
      <c r="O28" s="1475"/>
      <c r="P28" s="1475"/>
      <c r="Q28" s="1475"/>
      <c r="R28" s="1475"/>
      <c r="S28" s="2549"/>
      <c r="T28" s="2550"/>
      <c r="U28" s="2550"/>
      <c r="V28" s="2551"/>
      <c r="W28" s="283"/>
      <c r="X28" s="284" t="s">
        <v>687</v>
      </c>
      <c r="Y28" s="210"/>
      <c r="Z28" s="210" t="s">
        <v>974</v>
      </c>
      <c r="AA28" s="210"/>
      <c r="AB28" s="285" t="s">
        <v>975</v>
      </c>
      <c r="AC28" s="1769"/>
      <c r="AD28" s="1475"/>
      <c r="AE28" s="1475"/>
      <c r="AF28" s="1476"/>
      <c r="AG28" s="1769"/>
      <c r="AH28" s="1475"/>
      <c r="AI28" s="1475"/>
      <c r="AJ28" s="1475"/>
      <c r="AK28" s="1723"/>
      <c r="AM28" s="301" t="s">
        <v>987</v>
      </c>
      <c r="AN28" s="299"/>
      <c r="AO28" s="299"/>
      <c r="AP28" s="299"/>
      <c r="AQ28" s="299"/>
      <c r="AR28" s="299"/>
      <c r="AS28" s="299"/>
      <c r="AT28" s="299"/>
      <c r="AU28" s="299"/>
      <c r="AV28" s="299"/>
      <c r="AW28" s="300"/>
    </row>
    <row r="29" spans="1:51" ht="21" customHeight="1">
      <c r="A29" s="1642">
        <v>7</v>
      </c>
      <c r="B29" s="1545"/>
      <c r="C29" s="1767"/>
      <c r="D29" s="1545"/>
      <c r="E29" s="1545"/>
      <c r="F29" s="1545"/>
      <c r="G29" s="1545"/>
      <c r="H29" s="1545"/>
      <c r="I29" s="1545"/>
      <c r="J29" s="1545"/>
      <c r="K29" s="1545"/>
      <c r="L29" s="1767"/>
      <c r="M29" s="1545"/>
      <c r="N29" s="1545"/>
      <c r="O29" s="1545"/>
      <c r="P29" s="1545"/>
      <c r="Q29" s="1545"/>
      <c r="R29" s="1545"/>
      <c r="S29" s="2141"/>
      <c r="T29" s="2150"/>
      <c r="U29" s="2150"/>
      <c r="V29" s="2142"/>
      <c r="W29" s="281"/>
      <c r="X29" s="280" t="s">
        <v>687</v>
      </c>
      <c r="Y29" s="276"/>
      <c r="Z29" s="276" t="s">
        <v>974</v>
      </c>
      <c r="AA29" s="276"/>
      <c r="AB29" s="282" t="s">
        <v>975</v>
      </c>
      <c r="AC29" s="1767"/>
      <c r="AD29" s="1545"/>
      <c r="AE29" s="1545"/>
      <c r="AF29" s="1558"/>
      <c r="AG29" s="1767"/>
      <c r="AH29" s="1545"/>
      <c r="AI29" s="1545"/>
      <c r="AJ29" s="1545"/>
      <c r="AK29" s="1552"/>
      <c r="AM29" s="298"/>
      <c r="AN29" s="299"/>
      <c r="AO29" s="299"/>
      <c r="AP29" s="299"/>
      <c r="AQ29" s="299"/>
      <c r="AR29" s="299"/>
      <c r="AS29" s="299"/>
      <c r="AT29" s="299"/>
      <c r="AU29" s="299"/>
      <c r="AV29" s="299"/>
      <c r="AW29" s="300"/>
    </row>
    <row r="30" spans="1:51" ht="21" customHeight="1">
      <c r="A30" s="1474"/>
      <c r="B30" s="1475"/>
      <c r="C30" s="1769"/>
      <c r="D30" s="1475"/>
      <c r="E30" s="1475"/>
      <c r="F30" s="1475"/>
      <c r="G30" s="1475"/>
      <c r="H30" s="1475"/>
      <c r="I30" s="1475"/>
      <c r="J30" s="1475"/>
      <c r="K30" s="1475"/>
      <c r="L30" s="1769"/>
      <c r="M30" s="1475"/>
      <c r="N30" s="1475"/>
      <c r="O30" s="1475"/>
      <c r="P30" s="1475"/>
      <c r="Q30" s="1475"/>
      <c r="R30" s="1475"/>
      <c r="S30" s="2549"/>
      <c r="T30" s="2550"/>
      <c r="U30" s="2550"/>
      <c r="V30" s="2551"/>
      <c r="W30" s="283"/>
      <c r="X30" s="284" t="s">
        <v>687</v>
      </c>
      <c r="Y30" s="210"/>
      <c r="Z30" s="210" t="s">
        <v>974</v>
      </c>
      <c r="AA30" s="210"/>
      <c r="AB30" s="285" t="s">
        <v>975</v>
      </c>
      <c r="AC30" s="1769"/>
      <c r="AD30" s="1475"/>
      <c r="AE30" s="1475"/>
      <c r="AF30" s="1476"/>
      <c r="AG30" s="1769"/>
      <c r="AH30" s="1475"/>
      <c r="AI30" s="1475"/>
      <c r="AJ30" s="1475"/>
      <c r="AK30" s="1723"/>
      <c r="AM30" s="298"/>
      <c r="AN30" s="299"/>
      <c r="AO30" s="299"/>
      <c r="AP30" s="299"/>
      <c r="AQ30" s="299"/>
      <c r="AR30" s="299"/>
      <c r="AS30" s="299"/>
      <c r="AT30" s="299"/>
      <c r="AU30" s="299"/>
      <c r="AV30" s="299"/>
      <c r="AW30" s="300"/>
    </row>
    <row r="31" spans="1:51" ht="21" customHeight="1">
      <c r="A31" s="1642">
        <v>8</v>
      </c>
      <c r="B31" s="1545"/>
      <c r="C31" s="1767"/>
      <c r="D31" s="1545"/>
      <c r="E31" s="1545"/>
      <c r="F31" s="1545"/>
      <c r="G31" s="1545"/>
      <c r="H31" s="1545"/>
      <c r="I31" s="1545"/>
      <c r="J31" s="1545"/>
      <c r="K31" s="1545"/>
      <c r="L31" s="1767"/>
      <c r="M31" s="1545"/>
      <c r="N31" s="1545"/>
      <c r="O31" s="1545"/>
      <c r="P31" s="1545"/>
      <c r="Q31" s="1545"/>
      <c r="R31" s="1545"/>
      <c r="S31" s="2141"/>
      <c r="T31" s="2150"/>
      <c r="U31" s="2150"/>
      <c r="V31" s="2142"/>
      <c r="W31" s="281"/>
      <c r="X31" s="280" t="s">
        <v>687</v>
      </c>
      <c r="Y31" s="276"/>
      <c r="Z31" s="276" t="s">
        <v>974</v>
      </c>
      <c r="AA31" s="276"/>
      <c r="AB31" s="282" t="s">
        <v>975</v>
      </c>
      <c r="AC31" s="1767"/>
      <c r="AD31" s="1545"/>
      <c r="AE31" s="1545"/>
      <c r="AF31" s="1558"/>
      <c r="AG31" s="1767"/>
      <c r="AH31" s="1545"/>
      <c r="AI31" s="1545"/>
      <c r="AJ31" s="1545"/>
      <c r="AK31" s="1552"/>
      <c r="AM31" s="307"/>
      <c r="AN31" s="308"/>
      <c r="AO31" s="308"/>
      <c r="AP31" s="308"/>
      <c r="AQ31" s="308"/>
      <c r="AR31" s="308"/>
      <c r="AS31" s="308"/>
      <c r="AT31" s="308"/>
      <c r="AU31" s="308"/>
      <c r="AV31" s="308"/>
      <c r="AW31" s="309"/>
    </row>
    <row r="32" spans="1:51" ht="21" customHeight="1">
      <c r="A32" s="1474"/>
      <c r="B32" s="1475"/>
      <c r="C32" s="1769"/>
      <c r="D32" s="1475"/>
      <c r="E32" s="1475"/>
      <c r="F32" s="1475"/>
      <c r="G32" s="1475"/>
      <c r="H32" s="1475"/>
      <c r="I32" s="1475"/>
      <c r="J32" s="1475"/>
      <c r="K32" s="1475"/>
      <c r="L32" s="1769"/>
      <c r="M32" s="1475"/>
      <c r="N32" s="1475"/>
      <c r="O32" s="1475"/>
      <c r="P32" s="1475"/>
      <c r="Q32" s="1475"/>
      <c r="R32" s="1475"/>
      <c r="S32" s="2549"/>
      <c r="T32" s="2550"/>
      <c r="U32" s="2550"/>
      <c r="V32" s="2551"/>
      <c r="W32" s="283"/>
      <c r="X32" s="284" t="s">
        <v>687</v>
      </c>
      <c r="Y32" s="210"/>
      <c r="Z32" s="210" t="s">
        <v>974</v>
      </c>
      <c r="AA32" s="210"/>
      <c r="AB32" s="285" t="s">
        <v>975</v>
      </c>
      <c r="AC32" s="1769"/>
      <c r="AD32" s="1475"/>
      <c r="AE32" s="1475"/>
      <c r="AF32" s="1476"/>
      <c r="AG32" s="1769"/>
      <c r="AH32" s="1475"/>
      <c r="AI32" s="1475"/>
      <c r="AJ32" s="1475"/>
      <c r="AK32" s="1723"/>
    </row>
    <row r="33" spans="1:39" ht="21" customHeight="1">
      <c r="A33" s="1642">
        <v>9</v>
      </c>
      <c r="B33" s="1545"/>
      <c r="C33" s="1767"/>
      <c r="D33" s="1545"/>
      <c r="E33" s="1545"/>
      <c r="F33" s="1545"/>
      <c r="G33" s="1545"/>
      <c r="H33" s="1545"/>
      <c r="I33" s="1545"/>
      <c r="J33" s="1545"/>
      <c r="K33" s="1545"/>
      <c r="L33" s="1767"/>
      <c r="M33" s="1545"/>
      <c r="N33" s="1545"/>
      <c r="O33" s="1545"/>
      <c r="P33" s="1545"/>
      <c r="Q33" s="1545"/>
      <c r="R33" s="1545"/>
      <c r="S33" s="2141"/>
      <c r="T33" s="2150"/>
      <c r="U33" s="2150"/>
      <c r="V33" s="2142"/>
      <c r="W33" s="281"/>
      <c r="X33" s="280" t="s">
        <v>687</v>
      </c>
      <c r="Y33" s="276"/>
      <c r="Z33" s="276" t="s">
        <v>974</v>
      </c>
      <c r="AA33" s="276"/>
      <c r="AB33" s="282" t="s">
        <v>975</v>
      </c>
      <c r="AC33" s="1767"/>
      <c r="AD33" s="1545"/>
      <c r="AE33" s="1545"/>
      <c r="AF33" s="1558"/>
      <c r="AG33" s="1767"/>
      <c r="AH33" s="1545"/>
      <c r="AI33" s="1545"/>
      <c r="AJ33" s="1545"/>
      <c r="AK33" s="1552"/>
      <c r="AM33" s="312" t="s">
        <v>988</v>
      </c>
    </row>
    <row r="34" spans="1:39" ht="21" customHeight="1">
      <c r="A34" s="1474"/>
      <c r="B34" s="1475"/>
      <c r="C34" s="1769"/>
      <c r="D34" s="1475"/>
      <c r="E34" s="1475"/>
      <c r="F34" s="1475"/>
      <c r="G34" s="1475"/>
      <c r="H34" s="1475"/>
      <c r="I34" s="1475"/>
      <c r="J34" s="1475"/>
      <c r="K34" s="1475"/>
      <c r="L34" s="1769"/>
      <c r="M34" s="1475"/>
      <c r="N34" s="1475"/>
      <c r="O34" s="1475"/>
      <c r="P34" s="1475"/>
      <c r="Q34" s="1475"/>
      <c r="R34" s="1475"/>
      <c r="S34" s="2549"/>
      <c r="T34" s="2550"/>
      <c r="U34" s="2550"/>
      <c r="V34" s="2551"/>
      <c r="W34" s="283"/>
      <c r="X34" s="284" t="s">
        <v>687</v>
      </c>
      <c r="Y34" s="210"/>
      <c r="Z34" s="210" t="s">
        <v>974</v>
      </c>
      <c r="AA34" s="210"/>
      <c r="AB34" s="285" t="s">
        <v>975</v>
      </c>
      <c r="AC34" s="1769"/>
      <c r="AD34" s="1475"/>
      <c r="AE34" s="1475"/>
      <c r="AF34" s="1476"/>
      <c r="AG34" s="1769"/>
      <c r="AH34" s="1475"/>
      <c r="AI34" s="1475"/>
      <c r="AJ34" s="1475"/>
      <c r="AK34" s="1723"/>
      <c r="AM34" s="312" t="s">
        <v>989</v>
      </c>
    </row>
    <row r="35" spans="1:39" ht="21" customHeight="1">
      <c r="A35" s="1642">
        <v>10</v>
      </c>
      <c r="B35" s="1545"/>
      <c r="C35" s="1767"/>
      <c r="D35" s="1545"/>
      <c r="E35" s="1545"/>
      <c r="F35" s="1545"/>
      <c r="G35" s="1545"/>
      <c r="H35" s="1545"/>
      <c r="I35" s="1545"/>
      <c r="J35" s="1545"/>
      <c r="K35" s="1545"/>
      <c r="L35" s="1767"/>
      <c r="M35" s="1545"/>
      <c r="N35" s="1545"/>
      <c r="O35" s="1545"/>
      <c r="P35" s="1545"/>
      <c r="Q35" s="1545"/>
      <c r="R35" s="1545"/>
      <c r="S35" s="2141"/>
      <c r="T35" s="2150"/>
      <c r="U35" s="2150"/>
      <c r="V35" s="2142"/>
      <c r="W35" s="281"/>
      <c r="X35" s="280" t="s">
        <v>687</v>
      </c>
      <c r="Y35" s="276"/>
      <c r="Z35" s="276" t="s">
        <v>974</v>
      </c>
      <c r="AA35" s="276"/>
      <c r="AB35" s="282" t="s">
        <v>975</v>
      </c>
      <c r="AC35" s="1767"/>
      <c r="AD35" s="1545"/>
      <c r="AE35" s="1545"/>
      <c r="AF35" s="1558"/>
      <c r="AG35" s="1767"/>
      <c r="AH35" s="1545"/>
      <c r="AI35" s="1545"/>
      <c r="AJ35" s="1545"/>
      <c r="AK35" s="1552"/>
      <c r="AM35" s="312" t="s">
        <v>990</v>
      </c>
    </row>
    <row r="36" spans="1:39" ht="21" customHeight="1">
      <c r="A36" s="1553"/>
      <c r="B36" s="1555"/>
      <c r="C36" s="1690"/>
      <c r="D36" s="1555"/>
      <c r="E36" s="1555"/>
      <c r="F36" s="1555"/>
      <c r="G36" s="1555"/>
      <c r="H36" s="1555"/>
      <c r="I36" s="1555"/>
      <c r="J36" s="1555"/>
      <c r="K36" s="1555"/>
      <c r="L36" s="1690"/>
      <c r="M36" s="1555"/>
      <c r="N36" s="1555"/>
      <c r="O36" s="1555"/>
      <c r="P36" s="1555"/>
      <c r="Q36" s="1555"/>
      <c r="R36" s="1555"/>
      <c r="S36" s="2549"/>
      <c r="T36" s="2550"/>
      <c r="U36" s="2550"/>
      <c r="V36" s="2551"/>
      <c r="W36" s="289"/>
      <c r="X36" s="290" t="s">
        <v>687</v>
      </c>
      <c r="Y36" s="291"/>
      <c r="Z36" s="291" t="s">
        <v>974</v>
      </c>
      <c r="AA36" s="291"/>
      <c r="AB36" s="292" t="s">
        <v>975</v>
      </c>
      <c r="AC36" s="1690"/>
      <c r="AD36" s="1555"/>
      <c r="AE36" s="1555"/>
      <c r="AF36" s="1691"/>
      <c r="AG36" s="1690"/>
      <c r="AH36" s="1555"/>
      <c r="AI36" s="1555"/>
      <c r="AJ36" s="1555"/>
      <c r="AK36" s="1554"/>
      <c r="AM36" s="312" t="s">
        <v>991</v>
      </c>
    </row>
    <row r="37" spans="1:39" ht="21" customHeight="1">
      <c r="A37" s="1551" t="s">
        <v>992</v>
      </c>
      <c r="B37" s="1557"/>
      <c r="C37" s="1557"/>
      <c r="D37" s="1557"/>
      <c r="E37" s="1557"/>
      <c r="F37" s="1557"/>
      <c r="G37" s="1557"/>
      <c r="H37" s="1557"/>
      <c r="I37" s="1557"/>
      <c r="J37" s="1557"/>
      <c r="K37" s="2535"/>
      <c r="L37" s="1228"/>
      <c r="M37" s="1229"/>
      <c r="N37" s="1175"/>
      <c r="O37" s="1175"/>
      <c r="P37" s="1175"/>
      <c r="Q37" s="1175"/>
      <c r="R37" s="1175"/>
      <c r="S37" s="1175"/>
      <c r="T37" s="1175"/>
      <c r="U37" s="1175"/>
      <c r="V37" s="1175"/>
      <c r="W37" s="447"/>
      <c r="X37" s="288"/>
      <c r="Y37" s="447"/>
      <c r="Z37" s="447"/>
      <c r="AA37" s="447"/>
      <c r="AB37" s="447"/>
      <c r="AC37" s="1175"/>
      <c r="AD37" s="1175"/>
      <c r="AE37" s="1175"/>
      <c r="AF37" s="1175"/>
      <c r="AG37" s="1175"/>
      <c r="AH37" s="1175"/>
      <c r="AI37" s="1175"/>
      <c r="AJ37" s="1175"/>
      <c r="AK37" s="1206"/>
      <c r="AM37" s="312" t="s">
        <v>993</v>
      </c>
    </row>
    <row r="38" spans="1:39" ht="21" customHeight="1">
      <c r="A38" s="1789"/>
      <c r="B38" s="2134"/>
      <c r="C38" s="2134"/>
      <c r="D38" s="2134"/>
      <c r="E38" s="2134"/>
      <c r="F38" s="2134"/>
      <c r="G38" s="2134"/>
      <c r="H38" s="2134"/>
      <c r="I38" s="2134"/>
      <c r="J38" s="2134"/>
      <c r="K38" s="2536"/>
      <c r="L38" s="1209"/>
      <c r="M38" s="1180"/>
      <c r="N38" s="1175"/>
      <c r="O38" s="1175"/>
      <c r="P38" s="1175"/>
      <c r="Q38" s="1175"/>
      <c r="R38" s="1175"/>
      <c r="S38" s="1175"/>
      <c r="T38" s="1175"/>
      <c r="U38" s="1175"/>
      <c r="V38" s="1175"/>
      <c r="W38" s="447"/>
      <c r="X38" s="288"/>
      <c r="Y38" s="447"/>
      <c r="Z38" s="447"/>
      <c r="AA38" s="447"/>
      <c r="AB38" s="447"/>
      <c r="AC38" s="1175"/>
      <c r="AD38" s="1175"/>
      <c r="AE38" s="1175"/>
      <c r="AF38" s="1175"/>
      <c r="AG38" s="1175"/>
      <c r="AH38" s="1175"/>
      <c r="AI38" s="1175"/>
      <c r="AJ38" s="1175"/>
      <c r="AK38" s="1206"/>
      <c r="AM38" s="312"/>
    </row>
    <row r="39" spans="1:39" ht="21" customHeight="1">
      <c r="A39" s="177" t="s">
        <v>994</v>
      </c>
      <c r="B39" s="177"/>
      <c r="C39" s="177"/>
      <c r="D39" s="177"/>
      <c r="E39" s="177"/>
      <c r="F39" s="177"/>
      <c r="G39" s="177"/>
      <c r="H39" s="177"/>
      <c r="I39" s="177"/>
      <c r="J39" s="177"/>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M39" s="312"/>
    </row>
    <row r="40" spans="1:39" ht="21" customHeight="1">
      <c r="A40" s="166"/>
      <c r="B40" s="277"/>
      <c r="C40" s="277"/>
      <c r="D40" s="277"/>
      <c r="E40" s="277"/>
      <c r="F40" s="277"/>
      <c r="G40" s="277"/>
      <c r="H40" s="277"/>
      <c r="I40" s="277"/>
      <c r="J40" s="27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row>
    <row r="41" spans="1:39" ht="21" customHeight="1">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row>
  </sheetData>
  <protectedRanges>
    <protectedRange sqref="Z3 H1:Y3 A4:AK6 A15:AK38" name="範囲1"/>
    <protectedRange sqref="A10:D10 A12:D12" name="範囲1_4"/>
    <protectedRange sqref="V7:Y7 P10 Y10 U9 R11:T12 Q12 S7:T7 W8:Y8 Z9:AK11 V9:X10 V12:AK12" name="範囲1_3_1"/>
    <protectedRange sqref="P7:R7 H7:M7" name="範囲1_1_2_1_1"/>
    <protectedRange sqref="V11:Y11" name="範囲1_3_1_2"/>
    <protectedRange sqref="S8:T10" name="範囲1_3_1_3"/>
    <protectedRange sqref="M8:O9 R8:R10" name="範囲1_1_2_1_2"/>
    <protectedRange sqref="B8 F8:Q9 F10 Q10" name="範囲1_1_1_1_1_1_2"/>
    <protectedRange sqref="A7" name="範囲1_2_1_1_1"/>
    <protectedRange sqref="E7:G7" name="範囲1_1_2_1_1_1"/>
  </protectedRanges>
  <mergeCells count="103">
    <mergeCell ref="AY6:AY19"/>
    <mergeCell ref="AM25:AW25"/>
    <mergeCell ref="AC15:AF16"/>
    <mergeCell ref="AG15:AK16"/>
    <mergeCell ref="L17:R18"/>
    <mergeCell ref="S19:V19"/>
    <mergeCell ref="AC19:AF20"/>
    <mergeCell ref="AG19:AK20"/>
    <mergeCell ref="W15:AB15"/>
    <mergeCell ref="S17:V17"/>
    <mergeCell ref="S22:V22"/>
    <mergeCell ref="L19:R20"/>
    <mergeCell ref="S15:V15"/>
    <mergeCell ref="S16:V16"/>
    <mergeCell ref="S20:V20"/>
    <mergeCell ref="S18:V18"/>
    <mergeCell ref="AG25:AK26"/>
    <mergeCell ref="L15:R16"/>
    <mergeCell ref="W16:AB16"/>
    <mergeCell ref="AC17:AF18"/>
    <mergeCell ref="AG17:AK18"/>
    <mergeCell ref="S21:V21"/>
    <mergeCell ref="AM5:AW5"/>
    <mergeCell ref="Z12:AK12"/>
    <mergeCell ref="G10:O10"/>
    <mergeCell ref="W9:Y9"/>
    <mergeCell ref="W11:Y11"/>
    <mergeCell ref="AG21:AK22"/>
    <mergeCell ref="S24:V24"/>
    <mergeCell ref="A23:B24"/>
    <mergeCell ref="C23:K24"/>
    <mergeCell ref="L23:R24"/>
    <mergeCell ref="AC23:AF24"/>
    <mergeCell ref="AG23:AK24"/>
    <mergeCell ref="A21:B22"/>
    <mergeCell ref="C21:K22"/>
    <mergeCell ref="L21:R22"/>
    <mergeCell ref="AC21:AF22"/>
    <mergeCell ref="S23:V23"/>
    <mergeCell ref="A15:B16"/>
    <mergeCell ref="C15:K16"/>
    <mergeCell ref="A17:B18"/>
    <mergeCell ref="C17:K18"/>
    <mergeCell ref="A19:B20"/>
    <mergeCell ref="C19:K20"/>
    <mergeCell ref="S28:V28"/>
    <mergeCell ref="A27:B28"/>
    <mergeCell ref="C27:K28"/>
    <mergeCell ref="L27:R28"/>
    <mergeCell ref="AC27:AF28"/>
    <mergeCell ref="AG27:AK28"/>
    <mergeCell ref="A25:B26"/>
    <mergeCell ref="C25:K26"/>
    <mergeCell ref="L25:R26"/>
    <mergeCell ref="AC25:AF26"/>
    <mergeCell ref="S27:V27"/>
    <mergeCell ref="S25:V25"/>
    <mergeCell ref="S26:V26"/>
    <mergeCell ref="S33:V33"/>
    <mergeCell ref="S34:V34"/>
    <mergeCell ref="S35:V35"/>
    <mergeCell ref="A33:B34"/>
    <mergeCell ref="C33:K34"/>
    <mergeCell ref="L33:R34"/>
    <mergeCell ref="AC33:AF34"/>
    <mergeCell ref="AG29:AK30"/>
    <mergeCell ref="S32:V32"/>
    <mergeCell ref="A31:B32"/>
    <mergeCell ref="C31:K32"/>
    <mergeCell ref="L31:R32"/>
    <mergeCell ref="AC31:AF32"/>
    <mergeCell ref="AG31:AK32"/>
    <mergeCell ref="S30:V30"/>
    <mergeCell ref="S31:V31"/>
    <mergeCell ref="A29:B30"/>
    <mergeCell ref="C29:K30"/>
    <mergeCell ref="L29:R30"/>
    <mergeCell ref="AC29:AF30"/>
    <mergeCell ref="S29:V29"/>
    <mergeCell ref="A37:K38"/>
    <mergeCell ref="A1:J1"/>
    <mergeCell ref="Z1:AC2"/>
    <mergeCell ref="AD1:AK2"/>
    <mergeCell ref="B8:T8"/>
    <mergeCell ref="A10:D10"/>
    <mergeCell ref="A5:AK6"/>
    <mergeCell ref="Z8:AK8"/>
    <mergeCell ref="Z9:AK9"/>
    <mergeCell ref="AJ11:AK11"/>
    <mergeCell ref="AB4:AD4"/>
    <mergeCell ref="AF4:AG4"/>
    <mergeCell ref="AI4:AJ4"/>
    <mergeCell ref="A7:G7"/>
    <mergeCell ref="Z11:AI11"/>
    <mergeCell ref="Z10:AI10"/>
    <mergeCell ref="W8:Y8"/>
    <mergeCell ref="AG33:AK34"/>
    <mergeCell ref="S36:V36"/>
    <mergeCell ref="A35:B36"/>
    <mergeCell ref="C35:K36"/>
    <mergeCell ref="L35:R36"/>
    <mergeCell ref="AC35:AF36"/>
    <mergeCell ref="AG35:AK36"/>
  </mergeCells>
  <phoneticPr fontId="38"/>
  <pageMargins left="0.82677165354330717" right="0.70866141732283472" top="0.59055118110236227" bottom="0.51181102362204722" header="0.31496062992125984" footer="0.31496062992125984"/>
  <pageSetup paperSize="8" orientation="landscape" r:id="rId1"/>
  <headerFooter>
    <oddFooter>&amp;R&amp;K00-0482022.10.12.改訂</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5FE17-6331-4A2B-BCFE-F2F5769E9240}">
  <dimension ref="A1:CB60"/>
  <sheetViews>
    <sheetView showZeros="0" topLeftCell="A3" workbookViewId="0">
      <selection activeCell="C33" sqref="E37"/>
    </sheetView>
  </sheetViews>
  <sheetFormatPr defaultColWidth="9" defaultRowHeight="13.5"/>
  <cols>
    <col min="1" max="2" width="2.125" style="165" customWidth="1"/>
    <col min="3" max="7" width="1.625" style="165" customWidth="1"/>
    <col min="8" max="8" width="6.375" style="165" customWidth="1"/>
    <col min="9" max="13" width="2.125" style="165" customWidth="1"/>
    <col min="14" max="14" width="1.625" style="165" customWidth="1"/>
    <col min="15" max="21" width="2.125" style="165" customWidth="1"/>
    <col min="22" max="22" width="1.75" style="165" customWidth="1"/>
    <col min="23" max="23" width="2.125" style="165" customWidth="1"/>
    <col min="24" max="24" width="5.375" style="165" customWidth="1"/>
    <col min="25" max="34" width="2.125" style="165" customWidth="1"/>
    <col min="35" max="35" width="5.5" style="165" customWidth="1"/>
    <col min="36" max="40" width="2.125" style="165" customWidth="1"/>
    <col min="41" max="41" width="11.25" style="165" customWidth="1"/>
    <col min="42" max="43" width="2.125" style="165" customWidth="1"/>
    <col min="44" max="45" width="1.625" style="165" customWidth="1"/>
    <col min="46" max="46" width="2.125" style="165" customWidth="1"/>
    <col min="47" max="47" width="3.625" style="165" customWidth="1"/>
    <col min="48" max="48" width="1.625" style="165" customWidth="1"/>
    <col min="49" max="49" width="4.125" style="165" customWidth="1"/>
    <col min="50" max="54" width="2.125" style="165" customWidth="1"/>
    <col min="55" max="55" width="1.625" style="165" customWidth="1"/>
    <col min="56" max="60" width="2.125" style="165" customWidth="1"/>
    <col min="61" max="61" width="4.125" style="165" customWidth="1"/>
    <col min="62" max="62" width="2" style="165" customWidth="1"/>
    <col min="63" max="64" width="2.125" style="165" customWidth="1"/>
    <col min="65" max="65" width="4.625" style="165" customWidth="1"/>
    <col min="66" max="71" width="2.125" style="165" customWidth="1"/>
    <col min="72" max="72" width="1.375" style="165" customWidth="1"/>
    <col min="73" max="75" width="2.125" style="165" customWidth="1"/>
    <col min="76" max="76" width="4.625" style="165" customWidth="1"/>
    <col min="77" max="80" width="2.125" style="165" customWidth="1"/>
    <col min="81" max="16384" width="9" style="165"/>
  </cols>
  <sheetData>
    <row r="1" spans="1:80" ht="20.25" customHeight="1">
      <c r="A1" s="2600" t="s">
        <v>995</v>
      </c>
      <c r="B1" s="2601"/>
      <c r="C1" s="2601"/>
      <c r="D1" s="2601"/>
      <c r="E1" s="2601"/>
      <c r="F1" s="2601"/>
      <c r="G1" s="2601"/>
      <c r="H1" s="2601"/>
      <c r="I1" s="2602"/>
      <c r="J1" s="164"/>
      <c r="K1" s="164"/>
      <c r="L1" s="164"/>
      <c r="M1" s="164"/>
      <c r="N1" s="164"/>
      <c r="O1" s="164"/>
      <c r="P1" s="164"/>
      <c r="Q1" s="164"/>
      <c r="R1" s="164"/>
      <c r="S1" s="164"/>
      <c r="T1" s="164"/>
      <c r="U1" s="164"/>
      <c r="V1" s="164"/>
      <c r="W1" s="164"/>
      <c r="X1" s="277"/>
      <c r="Y1" s="277"/>
      <c r="Z1" s="277"/>
      <c r="AA1" s="277"/>
      <c r="AB1" s="277"/>
      <c r="AC1" s="2598" t="s">
        <v>933</v>
      </c>
      <c r="AD1" s="2598"/>
      <c r="AE1" s="2598"/>
      <c r="AF1" s="2598"/>
      <c r="AG1" s="2596"/>
      <c r="AH1" s="2596"/>
      <c r="AI1" s="2596"/>
      <c r="AJ1" s="2596"/>
      <c r="AK1" s="2596"/>
      <c r="AL1" s="2596"/>
      <c r="AM1" s="2596"/>
      <c r="AN1" s="2596"/>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row>
    <row r="2" spans="1:80" ht="17.25">
      <c r="A2" s="320"/>
      <c r="B2" s="320"/>
      <c r="C2" s="320"/>
      <c r="D2" s="320"/>
      <c r="E2" s="320"/>
      <c r="F2" s="320"/>
      <c r="G2" s="320"/>
      <c r="H2" s="320"/>
      <c r="I2" s="320"/>
      <c r="J2" s="164"/>
      <c r="K2" s="164"/>
      <c r="L2" s="164"/>
      <c r="M2" s="164"/>
      <c r="N2" s="164"/>
      <c r="O2" s="164"/>
      <c r="P2" s="164"/>
      <c r="Q2" s="164"/>
      <c r="R2" s="164"/>
      <c r="S2" s="164"/>
      <c r="T2" s="164"/>
      <c r="U2" s="164"/>
      <c r="V2" s="164"/>
      <c r="W2" s="164"/>
      <c r="X2" s="164"/>
      <c r="Y2" s="164"/>
      <c r="Z2" s="164"/>
      <c r="AA2" s="164"/>
      <c r="AB2" s="164"/>
      <c r="AC2" s="2599"/>
      <c r="AD2" s="2599"/>
      <c r="AE2" s="2599"/>
      <c r="AF2" s="2599"/>
      <c r="AG2" s="2597"/>
      <c r="AH2" s="2597"/>
      <c r="AI2" s="2597"/>
      <c r="AJ2" s="2597"/>
      <c r="AK2" s="2597"/>
      <c r="AL2" s="2597"/>
      <c r="AM2" s="2597"/>
      <c r="AN2" s="2597"/>
      <c r="AP2" s="2586" t="s">
        <v>996</v>
      </c>
      <c r="AQ2" s="2586"/>
      <c r="AR2" s="2586"/>
      <c r="AS2" s="2586"/>
      <c r="AT2" s="2586"/>
      <c r="AU2" s="2586"/>
      <c r="AV2" s="2586"/>
      <c r="AW2" s="2586"/>
      <c r="AX2" s="2586"/>
      <c r="AY2" s="2586"/>
      <c r="AZ2" s="2586"/>
      <c r="BA2" s="2586"/>
      <c r="BB2" s="2586"/>
      <c r="BC2" s="2586"/>
      <c r="BD2" s="2586"/>
      <c r="BE2" s="2586"/>
      <c r="BF2" s="2586"/>
      <c r="BG2" s="2586"/>
      <c r="BH2" s="2586"/>
      <c r="BI2" s="2586"/>
      <c r="BJ2" s="2586"/>
      <c r="BK2" s="2586"/>
      <c r="BL2" s="2586"/>
      <c r="BM2" s="2586"/>
      <c r="BN2" s="2586"/>
      <c r="BO2" s="2586"/>
      <c r="BP2" s="2586"/>
      <c r="BQ2" s="2586"/>
      <c r="BR2" s="2586"/>
      <c r="BS2" s="2586"/>
      <c r="BT2" s="2586"/>
      <c r="BU2" s="2586"/>
      <c r="BV2" s="2586"/>
      <c r="BW2" s="2586"/>
      <c r="BX2" s="2586"/>
      <c r="BY2" s="2586"/>
      <c r="BZ2" s="2586"/>
      <c r="CA2" s="2586"/>
      <c r="CB2" s="2586"/>
    </row>
    <row r="3" spans="1:80" ht="9" customHeight="1">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5"/>
      <c r="AF3" s="5"/>
      <c r="AG3" s="5"/>
      <c r="AH3" s="5"/>
      <c r="AI3" s="5"/>
      <c r="AJ3" s="5"/>
      <c r="AK3" s="5"/>
      <c r="AL3" s="5"/>
      <c r="AM3" s="5"/>
      <c r="AN3" s="5"/>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row>
    <row r="4" spans="1:80" ht="16.5" customHeight="1">
      <c r="A4" s="166"/>
      <c r="B4" s="166"/>
      <c r="C4" s="166"/>
      <c r="D4" s="166"/>
      <c r="E4" s="166"/>
      <c r="F4" s="166"/>
      <c r="G4" s="166"/>
      <c r="H4" s="166"/>
      <c r="I4" s="166"/>
      <c r="J4" s="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P4" s="2587" t="s">
        <v>997</v>
      </c>
      <c r="AQ4" s="2588"/>
      <c r="AR4" s="2588"/>
      <c r="AS4" s="2588"/>
      <c r="AT4" s="2588"/>
      <c r="AU4" s="2588"/>
      <c r="AV4" s="2588"/>
      <c r="AW4" s="2588"/>
      <c r="AX4" s="2588"/>
      <c r="AY4" s="2588"/>
      <c r="AZ4" s="2588"/>
      <c r="BA4" s="2588"/>
      <c r="BB4" s="2588"/>
      <c r="BC4" s="2588"/>
      <c r="BD4" s="2589"/>
      <c r="BE4" s="2587" t="s">
        <v>998</v>
      </c>
      <c r="BF4" s="2588"/>
      <c r="BG4" s="2588"/>
      <c r="BH4" s="2588"/>
      <c r="BI4" s="2588"/>
      <c r="BJ4" s="2588"/>
      <c r="BK4" s="2588"/>
      <c r="BL4" s="2588"/>
      <c r="BM4" s="2588"/>
      <c r="BN4" s="2588"/>
      <c r="BO4" s="2588"/>
      <c r="BP4" s="2588"/>
      <c r="BQ4" s="2588"/>
      <c r="BR4" s="2588"/>
      <c r="BS4" s="2593"/>
      <c r="BT4" s="2580" t="s">
        <v>999</v>
      </c>
      <c r="BU4" s="2581"/>
      <c r="BV4" s="2581"/>
      <c r="BW4" s="2581"/>
      <c r="BX4" s="2581"/>
      <c r="BY4" s="2581"/>
      <c r="BZ4" s="2581"/>
      <c r="CA4" s="2581"/>
      <c r="CB4" s="2582"/>
    </row>
    <row r="5" spans="1:80" ht="16.5" customHeight="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2595" t="s">
        <v>1000</v>
      </c>
      <c r="AF5" s="2595"/>
      <c r="AG5" s="2595"/>
      <c r="AH5" s="277" t="s">
        <v>687</v>
      </c>
      <c r="AI5" s="2595" t="s">
        <v>1000</v>
      </c>
      <c r="AJ5" s="2595"/>
      <c r="AK5" s="277" t="s">
        <v>688</v>
      </c>
      <c r="AL5" s="2595" t="s">
        <v>1000</v>
      </c>
      <c r="AM5" s="2595"/>
      <c r="AN5" s="1237" t="s">
        <v>689</v>
      </c>
      <c r="AP5" s="2590"/>
      <c r="AQ5" s="2591"/>
      <c r="AR5" s="2591"/>
      <c r="AS5" s="2591"/>
      <c r="AT5" s="2591"/>
      <c r="AU5" s="2591"/>
      <c r="AV5" s="2591"/>
      <c r="AW5" s="2591"/>
      <c r="AX5" s="2591"/>
      <c r="AY5" s="2591"/>
      <c r="AZ5" s="2591"/>
      <c r="BA5" s="2591"/>
      <c r="BB5" s="2591"/>
      <c r="BC5" s="2591"/>
      <c r="BD5" s="2592"/>
      <c r="BE5" s="2590"/>
      <c r="BF5" s="2591"/>
      <c r="BG5" s="2591"/>
      <c r="BH5" s="2591"/>
      <c r="BI5" s="2591"/>
      <c r="BJ5" s="2591"/>
      <c r="BK5" s="2591"/>
      <c r="BL5" s="2591"/>
      <c r="BM5" s="2591"/>
      <c r="BN5" s="2591"/>
      <c r="BO5" s="2591"/>
      <c r="BP5" s="2591"/>
      <c r="BQ5" s="2591"/>
      <c r="BR5" s="2591"/>
      <c r="BS5" s="2594"/>
      <c r="BT5" s="2583"/>
      <c r="BU5" s="2584"/>
      <c r="BV5" s="2584"/>
      <c r="BW5" s="2584"/>
      <c r="BX5" s="2584"/>
      <c r="BY5" s="2584"/>
      <c r="BZ5" s="2584"/>
      <c r="CA5" s="2584"/>
      <c r="CB5" s="2585"/>
    </row>
    <row r="6" spans="1:80" ht="14.25" customHeight="1">
      <c r="A6" s="167"/>
      <c r="B6" s="167"/>
      <c r="C6" s="167"/>
      <c r="D6" s="167"/>
      <c r="E6" s="167"/>
      <c r="F6" s="167"/>
      <c r="G6" s="167"/>
      <c r="H6" s="167"/>
      <c r="I6" s="167"/>
      <c r="J6" s="167"/>
      <c r="K6" s="167"/>
      <c r="L6" s="167"/>
      <c r="M6" s="167"/>
      <c r="N6" s="167"/>
      <c r="O6" s="168"/>
      <c r="P6" s="167"/>
      <c r="Q6" s="167"/>
      <c r="R6" s="167"/>
      <c r="S6" s="167"/>
      <c r="T6" s="167"/>
      <c r="U6" s="167"/>
      <c r="V6" s="167"/>
      <c r="W6" s="167"/>
      <c r="X6" s="167"/>
      <c r="Y6" s="167"/>
      <c r="Z6" s="167"/>
      <c r="AA6" s="167"/>
      <c r="AB6" s="167"/>
      <c r="AC6" s="167"/>
      <c r="AD6" s="167"/>
      <c r="AE6" s="167"/>
      <c r="AF6" s="164"/>
      <c r="AG6" s="167"/>
      <c r="AH6" s="164"/>
      <c r="AI6" s="164"/>
      <c r="AJ6" s="164"/>
      <c r="AK6" s="164"/>
      <c r="AL6" s="164"/>
      <c r="AM6" s="164"/>
      <c r="AN6" s="164"/>
      <c r="AP6" s="1591"/>
      <c r="AQ6" s="1546"/>
      <c r="AR6" s="1546"/>
      <c r="AS6" s="1546"/>
      <c r="AT6" s="1546"/>
      <c r="AU6" s="1546"/>
      <c r="AV6" s="1546"/>
      <c r="AW6" s="1546"/>
      <c r="AX6" s="1546"/>
      <c r="AY6" s="1546"/>
      <c r="AZ6" s="1546"/>
      <c r="BA6" s="1546"/>
      <c r="BB6" s="1546"/>
      <c r="BC6" s="1546"/>
      <c r="BD6" s="1546"/>
      <c r="BE6" s="1591"/>
      <c r="BF6" s="1546"/>
      <c r="BG6" s="1546"/>
      <c r="BH6" s="1546"/>
      <c r="BI6" s="1546"/>
      <c r="BJ6" s="1546"/>
      <c r="BK6" s="1546"/>
      <c r="BL6" s="1546"/>
      <c r="BM6" s="1546"/>
      <c r="BN6" s="1546"/>
      <c r="BO6" s="1546"/>
      <c r="BP6" s="1546"/>
      <c r="BQ6" s="1546"/>
      <c r="BR6" s="1175"/>
      <c r="BS6" s="169"/>
      <c r="BT6" s="170"/>
      <c r="BU6" s="171">
        <v>1</v>
      </c>
      <c r="BV6" s="277" t="s">
        <v>1001</v>
      </c>
      <c r="BW6" s="277"/>
      <c r="BX6" s="277"/>
      <c r="BY6" s="277"/>
      <c r="BZ6" s="277"/>
      <c r="CA6" s="277"/>
      <c r="CB6" s="1234"/>
    </row>
    <row r="7" spans="1:80" ht="14.25" customHeight="1">
      <c r="A7" s="167"/>
      <c r="B7" s="167"/>
      <c r="C7" s="167"/>
      <c r="D7" s="167"/>
      <c r="E7" s="167"/>
      <c r="F7" s="167"/>
      <c r="G7" s="167"/>
      <c r="H7" s="167"/>
      <c r="I7" s="167"/>
      <c r="J7" s="167"/>
      <c r="K7" s="167"/>
      <c r="L7" s="167"/>
      <c r="M7" s="167"/>
      <c r="N7" s="167"/>
      <c r="O7" s="168"/>
      <c r="P7" s="167"/>
      <c r="Q7" s="167"/>
      <c r="R7" s="167"/>
      <c r="S7" s="167"/>
      <c r="T7" s="167"/>
      <c r="U7" s="167"/>
      <c r="V7" s="167"/>
      <c r="W7" s="167"/>
      <c r="X7" s="167"/>
      <c r="Y7" s="167"/>
      <c r="Z7" s="167"/>
      <c r="AA7" s="167"/>
      <c r="AB7" s="167"/>
      <c r="AC7" s="167"/>
      <c r="AD7" s="167"/>
      <c r="AE7" s="167"/>
      <c r="AF7" s="164"/>
      <c r="AG7" s="167"/>
      <c r="AH7" s="164"/>
      <c r="AI7" s="164"/>
      <c r="AJ7" s="164"/>
      <c r="AK7" s="164"/>
      <c r="AL7" s="164"/>
      <c r="AM7" s="164"/>
      <c r="AN7" s="164"/>
      <c r="AP7" s="1591"/>
      <c r="AQ7" s="1546"/>
      <c r="AR7" s="1546"/>
      <c r="AS7" s="1546"/>
      <c r="AT7" s="1546"/>
      <c r="AU7" s="1546"/>
      <c r="AV7" s="1546"/>
      <c r="AW7" s="1546"/>
      <c r="AX7" s="1546"/>
      <c r="AY7" s="1546"/>
      <c r="AZ7" s="1546"/>
      <c r="BA7" s="1546"/>
      <c r="BB7" s="1546"/>
      <c r="BC7" s="1546"/>
      <c r="BD7" s="1546"/>
      <c r="BE7" s="1591"/>
      <c r="BF7" s="1546"/>
      <c r="BG7" s="1546"/>
      <c r="BH7" s="1546"/>
      <c r="BI7" s="1546"/>
      <c r="BJ7" s="1546"/>
      <c r="BK7" s="1546"/>
      <c r="BL7" s="1546"/>
      <c r="BM7" s="1546"/>
      <c r="BN7" s="1546"/>
      <c r="BO7" s="1546"/>
      <c r="BP7" s="1546"/>
      <c r="BQ7" s="1546"/>
      <c r="BR7" s="2577" t="s">
        <v>955</v>
      </c>
      <c r="BS7" s="2578"/>
      <c r="BT7" s="170"/>
      <c r="BU7" s="171">
        <v>2</v>
      </c>
      <c r="BV7" s="277" t="s">
        <v>1002</v>
      </c>
      <c r="BW7" s="277"/>
      <c r="BX7" s="277"/>
      <c r="BY7" s="277"/>
      <c r="BZ7" s="277"/>
      <c r="CA7" s="277"/>
      <c r="CB7" s="1234"/>
    </row>
    <row r="8" spans="1:80" ht="14.25" customHeight="1">
      <c r="A8" s="2579" t="s">
        <v>1003</v>
      </c>
      <c r="B8" s="2579"/>
      <c r="C8" s="2579"/>
      <c r="D8" s="2579"/>
      <c r="E8" s="2579"/>
      <c r="F8" s="2579"/>
      <c r="G8" s="2579"/>
      <c r="H8" s="2579"/>
      <c r="I8" s="2579"/>
      <c r="J8" s="2579"/>
      <c r="K8" s="2579"/>
      <c r="L8" s="2579"/>
      <c r="M8" s="2579"/>
      <c r="N8" s="2579"/>
      <c r="O8" s="2579"/>
      <c r="P8" s="2579"/>
      <c r="Q8" s="2579"/>
      <c r="R8" s="2579"/>
      <c r="S8" s="2579"/>
      <c r="T8" s="2579"/>
      <c r="U8" s="2579"/>
      <c r="V8" s="2579"/>
      <c r="W8" s="2579"/>
      <c r="X8" s="2579"/>
      <c r="Y8" s="2579"/>
      <c r="Z8" s="2579"/>
      <c r="AA8" s="2579"/>
      <c r="AB8" s="2579"/>
      <c r="AC8" s="2579"/>
      <c r="AD8" s="2579"/>
      <c r="AE8" s="2579"/>
      <c r="AF8" s="2579"/>
      <c r="AG8" s="2579"/>
      <c r="AH8" s="2579"/>
      <c r="AI8" s="2579"/>
      <c r="AJ8" s="2579"/>
      <c r="AK8" s="2579"/>
      <c r="AL8" s="2579"/>
      <c r="AM8" s="2579"/>
      <c r="AN8" s="2579"/>
      <c r="AP8" s="1591"/>
      <c r="AQ8" s="1546"/>
      <c r="AR8" s="1546"/>
      <c r="AS8" s="1546"/>
      <c r="AT8" s="1546"/>
      <c r="AU8" s="1546"/>
      <c r="AV8" s="1546"/>
      <c r="AW8" s="1546"/>
      <c r="AX8" s="1546"/>
      <c r="AY8" s="1546"/>
      <c r="AZ8" s="1546"/>
      <c r="BA8" s="1546"/>
      <c r="BB8" s="1546"/>
      <c r="BC8" s="1546"/>
      <c r="BD8" s="1546"/>
      <c r="BE8" s="1553"/>
      <c r="BF8" s="1555"/>
      <c r="BG8" s="1555"/>
      <c r="BH8" s="1555"/>
      <c r="BI8" s="1555"/>
      <c r="BJ8" s="1555"/>
      <c r="BK8" s="1555"/>
      <c r="BL8" s="1555"/>
      <c r="BM8" s="1555"/>
      <c r="BN8" s="1555"/>
      <c r="BO8" s="1555"/>
      <c r="BP8" s="1555"/>
      <c r="BQ8" s="1555"/>
      <c r="BR8" s="1180"/>
      <c r="BS8" s="172"/>
      <c r="BT8" s="1238"/>
      <c r="BU8" s="171">
        <v>3</v>
      </c>
      <c r="BV8" s="277" t="s">
        <v>1004</v>
      </c>
      <c r="BW8" s="173"/>
      <c r="BX8" s="173"/>
      <c r="BY8" s="173"/>
      <c r="BZ8" s="173"/>
      <c r="CA8" s="173"/>
      <c r="CB8" s="174"/>
    </row>
    <row r="9" spans="1:80" ht="14.25" customHeight="1">
      <c r="A9" s="2579"/>
      <c r="B9" s="2579"/>
      <c r="C9" s="2579"/>
      <c r="D9" s="2579"/>
      <c r="E9" s="2579"/>
      <c r="F9" s="2579"/>
      <c r="G9" s="2579"/>
      <c r="H9" s="2579"/>
      <c r="I9" s="2579"/>
      <c r="J9" s="2579"/>
      <c r="K9" s="2579"/>
      <c r="L9" s="2579"/>
      <c r="M9" s="2579"/>
      <c r="N9" s="2579"/>
      <c r="O9" s="2579"/>
      <c r="P9" s="2579"/>
      <c r="Q9" s="2579"/>
      <c r="R9" s="2579"/>
      <c r="S9" s="2579"/>
      <c r="T9" s="2579"/>
      <c r="U9" s="2579"/>
      <c r="V9" s="2579"/>
      <c r="W9" s="2579"/>
      <c r="X9" s="2579"/>
      <c r="Y9" s="2579"/>
      <c r="Z9" s="2579"/>
      <c r="AA9" s="2579"/>
      <c r="AB9" s="2579"/>
      <c r="AC9" s="2579"/>
      <c r="AD9" s="2579"/>
      <c r="AE9" s="2579"/>
      <c r="AF9" s="2579"/>
      <c r="AG9" s="2579"/>
      <c r="AH9" s="2579"/>
      <c r="AI9" s="2579"/>
      <c r="AJ9" s="2579"/>
      <c r="AK9" s="2579"/>
      <c r="AL9" s="2579"/>
      <c r="AM9" s="2579"/>
      <c r="AN9" s="2579"/>
      <c r="AP9" s="2580" t="s">
        <v>1005</v>
      </c>
      <c r="AQ9" s="2581"/>
      <c r="AR9" s="2581"/>
      <c r="AS9" s="2581"/>
      <c r="AT9" s="2581"/>
      <c r="AU9" s="2581"/>
      <c r="AV9" s="2581"/>
      <c r="AW9" s="2581"/>
      <c r="AX9" s="2581"/>
      <c r="AY9" s="2581"/>
      <c r="AZ9" s="2581"/>
      <c r="BA9" s="2581"/>
      <c r="BB9" s="2581"/>
      <c r="BC9" s="2581"/>
      <c r="BD9" s="2582"/>
      <c r="BE9" s="2580" t="s">
        <v>1006</v>
      </c>
      <c r="BF9" s="2581"/>
      <c r="BG9" s="2581"/>
      <c r="BH9" s="2581"/>
      <c r="BI9" s="2581"/>
      <c r="BJ9" s="2581"/>
      <c r="BK9" s="2581"/>
      <c r="BL9" s="2581"/>
      <c r="BM9" s="2581"/>
      <c r="BN9" s="2581"/>
      <c r="BO9" s="2581"/>
      <c r="BP9" s="2581"/>
      <c r="BQ9" s="2581"/>
      <c r="BR9" s="2581"/>
      <c r="BS9" s="2582"/>
      <c r="BT9" s="175"/>
      <c r="BU9" s="171">
        <v>4</v>
      </c>
      <c r="BV9" s="277" t="s">
        <v>1007</v>
      </c>
      <c r="BW9" s="277"/>
      <c r="BX9" s="277"/>
      <c r="BY9" s="277"/>
      <c r="BZ9" s="277"/>
      <c r="CA9" s="277"/>
      <c r="CB9" s="1234"/>
    </row>
    <row r="10" spans="1:80" ht="14.25" customHeight="1">
      <c r="A10" s="511"/>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P10" s="2583"/>
      <c r="AQ10" s="2584"/>
      <c r="AR10" s="2584"/>
      <c r="AS10" s="2584"/>
      <c r="AT10" s="2584"/>
      <c r="AU10" s="2584"/>
      <c r="AV10" s="2584"/>
      <c r="AW10" s="2584"/>
      <c r="AX10" s="2584"/>
      <c r="AY10" s="2584"/>
      <c r="AZ10" s="2584"/>
      <c r="BA10" s="2584"/>
      <c r="BB10" s="2584"/>
      <c r="BC10" s="2584"/>
      <c r="BD10" s="2585"/>
      <c r="BE10" s="2583"/>
      <c r="BF10" s="2584"/>
      <c r="BG10" s="2584"/>
      <c r="BH10" s="2584"/>
      <c r="BI10" s="2584"/>
      <c r="BJ10" s="2584"/>
      <c r="BK10" s="2584"/>
      <c r="BL10" s="2584"/>
      <c r="BM10" s="2584"/>
      <c r="BN10" s="2584"/>
      <c r="BO10" s="2584"/>
      <c r="BP10" s="2584"/>
      <c r="BQ10" s="2584"/>
      <c r="BR10" s="2584"/>
      <c r="BS10" s="2585"/>
      <c r="BT10" s="175"/>
      <c r="BU10" s="171">
        <v>5</v>
      </c>
      <c r="BV10" s="277" t="s">
        <v>1008</v>
      </c>
      <c r="BW10" s="277"/>
      <c r="BX10" s="277"/>
      <c r="BY10" s="277"/>
      <c r="BZ10" s="277"/>
      <c r="CA10" s="277"/>
      <c r="CB10" s="1234"/>
    </row>
    <row r="11" spans="1:80" ht="14.25" customHeight="1">
      <c r="A11" s="511"/>
      <c r="B11" s="51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P11" s="176"/>
      <c r="AQ11" s="177"/>
      <c r="AR11" s="2612" t="s">
        <v>1009</v>
      </c>
      <c r="AS11" s="2612"/>
      <c r="AT11" s="2612"/>
      <c r="AU11" s="2612"/>
      <c r="AV11" s="2612"/>
      <c r="AW11" s="2612"/>
      <c r="AX11" s="2612"/>
      <c r="AY11" s="177"/>
      <c r="AZ11" s="177"/>
      <c r="BA11" s="2614" t="s">
        <v>1010</v>
      </c>
      <c r="BB11" s="2615"/>
      <c r="BC11" s="2615"/>
      <c r="BD11" s="2616"/>
      <c r="BE11" s="2580" t="s">
        <v>1011</v>
      </c>
      <c r="BF11" s="2581"/>
      <c r="BG11" s="2581"/>
      <c r="BH11" s="2581"/>
      <c r="BI11" s="2581"/>
      <c r="BJ11" s="2581"/>
      <c r="BK11" s="2581"/>
      <c r="BL11" s="2581"/>
      <c r="BM11" s="2581"/>
      <c r="BN11" s="2581"/>
      <c r="BO11" s="2617"/>
      <c r="BP11" s="2614" t="s">
        <v>1010</v>
      </c>
      <c r="BQ11" s="2614"/>
      <c r="BR11" s="2614"/>
      <c r="BS11" s="2619"/>
      <c r="BT11" s="175"/>
      <c r="BU11" s="171">
        <v>6</v>
      </c>
      <c r="BV11" s="277" t="s">
        <v>1012</v>
      </c>
      <c r="BW11" s="277"/>
      <c r="BX11" s="277"/>
      <c r="BY11" s="277"/>
      <c r="BZ11" s="277"/>
      <c r="CA11" s="277"/>
      <c r="CB11" s="1234"/>
    </row>
    <row r="12" spans="1:80" ht="14.25" customHeight="1">
      <c r="A12" s="167"/>
      <c r="B12" s="167"/>
      <c r="C12" s="167"/>
      <c r="D12" s="167"/>
      <c r="E12" s="167"/>
      <c r="F12" s="167"/>
      <c r="G12" s="167"/>
      <c r="H12" s="167"/>
      <c r="I12" s="167"/>
      <c r="J12" s="167"/>
      <c r="K12" s="167"/>
      <c r="L12" s="167"/>
      <c r="M12" s="167"/>
      <c r="N12" s="167"/>
      <c r="O12" s="168"/>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P12" s="178"/>
      <c r="AQ12" s="179"/>
      <c r="AR12" s="2613"/>
      <c r="AS12" s="2613"/>
      <c r="AT12" s="2613"/>
      <c r="AU12" s="2613"/>
      <c r="AV12" s="2613"/>
      <c r="AW12" s="2613"/>
      <c r="AX12" s="2613"/>
      <c r="AY12" s="179"/>
      <c r="AZ12" s="179"/>
      <c r="BA12" s="2620" t="s">
        <v>1013</v>
      </c>
      <c r="BB12" s="2621"/>
      <c r="BC12" s="2620" t="s">
        <v>1014</v>
      </c>
      <c r="BD12" s="2622"/>
      <c r="BE12" s="2583"/>
      <c r="BF12" s="2584"/>
      <c r="BG12" s="2584"/>
      <c r="BH12" s="2584"/>
      <c r="BI12" s="2584"/>
      <c r="BJ12" s="2584"/>
      <c r="BK12" s="2584"/>
      <c r="BL12" s="2584"/>
      <c r="BM12" s="2584"/>
      <c r="BN12" s="2584"/>
      <c r="BO12" s="2618"/>
      <c r="BP12" s="2620" t="s">
        <v>1013</v>
      </c>
      <c r="BQ12" s="2620"/>
      <c r="BR12" s="2620" t="s">
        <v>1014</v>
      </c>
      <c r="BS12" s="2623"/>
      <c r="BT12" s="175"/>
      <c r="BU12" s="171">
        <v>7</v>
      </c>
      <c r="BV12" s="277" t="s">
        <v>1015</v>
      </c>
      <c r="BW12" s="277"/>
      <c r="BX12" s="277"/>
      <c r="BY12" s="277"/>
      <c r="BZ12" s="277"/>
      <c r="CA12" s="277"/>
      <c r="CB12" s="1234"/>
    </row>
    <row r="13" spans="1:80" ht="13.5" customHeight="1">
      <c r="A13" s="2610" t="s">
        <v>943</v>
      </c>
      <c r="B13" s="2610"/>
      <c r="C13" s="2610"/>
      <c r="D13" s="2610"/>
      <c r="E13" s="2610"/>
      <c r="F13" s="2610"/>
      <c r="G13" s="2610"/>
      <c r="H13" s="2610"/>
      <c r="I13" s="439"/>
      <c r="J13" s="439"/>
      <c r="K13" s="439"/>
      <c r="L13" s="439"/>
      <c r="M13" s="439"/>
      <c r="N13" s="439"/>
      <c r="O13" s="439"/>
      <c r="P13" s="439"/>
      <c r="Q13" s="439"/>
      <c r="R13" s="439"/>
      <c r="S13" s="439"/>
      <c r="T13" s="439"/>
      <c r="U13" s="180"/>
      <c r="W13" s="2629" t="s">
        <v>945</v>
      </c>
      <c r="X13" s="2629"/>
      <c r="Y13" s="2629"/>
      <c r="Z13" s="2629"/>
      <c r="AA13" s="1822">
        <f>登録!I8</f>
        <v>0</v>
      </c>
      <c r="AB13" s="1822"/>
      <c r="AC13" s="1822"/>
      <c r="AD13" s="1822"/>
      <c r="AE13" s="1822"/>
      <c r="AF13" s="1822"/>
      <c r="AG13" s="1822"/>
      <c r="AH13" s="1822"/>
      <c r="AI13" s="1822"/>
      <c r="AJ13" s="1822"/>
      <c r="AK13" s="1822"/>
      <c r="AL13" s="1822"/>
      <c r="AM13" s="1822"/>
      <c r="AN13" s="1822"/>
      <c r="AP13" s="1233"/>
      <c r="AQ13" s="1242"/>
      <c r="AR13" s="2603" t="s">
        <v>1016</v>
      </c>
      <c r="AS13" s="2604"/>
      <c r="AT13" s="2607" t="s">
        <v>1017</v>
      </c>
      <c r="AU13" s="2607"/>
      <c r="AV13" s="2607"/>
      <c r="AW13" s="2607"/>
      <c r="AX13" s="2607"/>
      <c r="AY13" s="2607"/>
      <c r="AZ13" s="2608"/>
      <c r="BA13" s="2609"/>
      <c r="BB13" s="2609"/>
      <c r="BC13" s="2609"/>
      <c r="BD13" s="2646"/>
      <c r="BE13" s="2633" t="s">
        <v>1018</v>
      </c>
      <c r="BF13" s="2634"/>
      <c r="BG13" s="2639" t="s">
        <v>1019</v>
      </c>
      <c r="BH13" s="2640"/>
      <c r="BI13" s="2645" t="s">
        <v>1020</v>
      </c>
      <c r="BJ13" s="2607"/>
      <c r="BK13" s="2607"/>
      <c r="BL13" s="2607"/>
      <c r="BM13" s="2607"/>
      <c r="BN13" s="2607"/>
      <c r="BO13" s="2608"/>
      <c r="BP13" s="2609"/>
      <c r="BQ13" s="2609"/>
      <c r="BR13" s="2609"/>
      <c r="BS13" s="2646"/>
      <c r="BT13" s="175"/>
      <c r="BU13" s="171">
        <v>8</v>
      </c>
      <c r="BV13" s="277" t="s">
        <v>1021</v>
      </c>
      <c r="BW13" s="277"/>
      <c r="BX13" s="277"/>
      <c r="BY13" s="277"/>
      <c r="BZ13" s="277"/>
      <c r="CA13" s="277"/>
      <c r="CB13" s="1234"/>
    </row>
    <row r="14" spans="1:80" ht="13.5" customHeight="1">
      <c r="B14" s="2611">
        <f>登録!D2</f>
        <v>0</v>
      </c>
      <c r="C14" s="2611"/>
      <c r="D14" s="2611"/>
      <c r="E14" s="2611"/>
      <c r="F14" s="2611"/>
      <c r="G14" s="2611"/>
      <c r="H14" s="2611"/>
      <c r="I14" s="2611"/>
      <c r="J14" s="2611"/>
      <c r="K14" s="2611"/>
      <c r="L14" s="2611"/>
      <c r="M14" s="2611"/>
      <c r="N14" s="2611"/>
      <c r="O14" s="2611"/>
      <c r="P14" s="2611"/>
      <c r="Q14" s="2611"/>
      <c r="R14" s="2611"/>
      <c r="S14" s="2611"/>
      <c r="T14" s="2611"/>
      <c r="U14" s="2611"/>
      <c r="V14" s="166"/>
      <c r="W14" s="2576"/>
      <c r="X14" s="2576"/>
      <c r="Y14" s="2576"/>
      <c r="Z14" s="2576"/>
      <c r="AA14" s="1501"/>
      <c r="AB14" s="1501"/>
      <c r="AC14" s="1501"/>
      <c r="AD14" s="1501"/>
      <c r="AE14" s="1501"/>
      <c r="AF14" s="1501"/>
      <c r="AG14" s="1501"/>
      <c r="AH14" s="1501"/>
      <c r="AI14" s="1501"/>
      <c r="AJ14" s="1501"/>
      <c r="AK14" s="1501"/>
      <c r="AL14" s="1501"/>
      <c r="AM14" s="1501"/>
      <c r="AN14" s="1501"/>
      <c r="AP14" s="2653" t="s">
        <v>1022</v>
      </c>
      <c r="AQ14" s="2654"/>
      <c r="AR14" s="2605"/>
      <c r="AS14" s="2606"/>
      <c r="AT14" s="2625" t="s">
        <v>1023</v>
      </c>
      <c r="AU14" s="2625"/>
      <c r="AV14" s="2625"/>
      <c r="AW14" s="2625"/>
      <c r="AX14" s="2625"/>
      <c r="AY14" s="2625"/>
      <c r="AZ14" s="2626"/>
      <c r="BA14" s="2627"/>
      <c r="BB14" s="2627"/>
      <c r="BC14" s="2627"/>
      <c r="BD14" s="2628"/>
      <c r="BE14" s="2635"/>
      <c r="BF14" s="2636"/>
      <c r="BG14" s="2641"/>
      <c r="BH14" s="2642"/>
      <c r="BI14" s="2624" t="s">
        <v>1024</v>
      </c>
      <c r="BJ14" s="2625"/>
      <c r="BK14" s="2625"/>
      <c r="BL14" s="2625"/>
      <c r="BM14" s="2625"/>
      <c r="BN14" s="2625"/>
      <c r="BO14" s="2626"/>
      <c r="BP14" s="2627"/>
      <c r="BQ14" s="2627"/>
      <c r="BR14" s="2627"/>
      <c r="BS14" s="2628"/>
      <c r="BT14" s="175"/>
      <c r="BU14" s="171">
        <v>9</v>
      </c>
      <c r="BV14" s="2034" t="s">
        <v>1025</v>
      </c>
      <c r="BW14" s="2034"/>
      <c r="BX14" s="2034"/>
      <c r="BY14" s="2034"/>
      <c r="BZ14" s="2034"/>
      <c r="CA14" s="2034"/>
      <c r="CB14" s="2632"/>
    </row>
    <row r="15" spans="1:80">
      <c r="A15" s="440"/>
      <c r="B15" s="2544"/>
      <c r="C15" s="2544"/>
      <c r="D15" s="2544"/>
      <c r="E15" s="2544"/>
      <c r="F15" s="2544"/>
      <c r="G15" s="2544"/>
      <c r="H15" s="2544"/>
      <c r="I15" s="2544"/>
      <c r="J15" s="2544"/>
      <c r="K15" s="2544"/>
      <c r="L15" s="2544"/>
      <c r="M15" s="2544"/>
      <c r="N15" s="2544"/>
      <c r="O15" s="2544"/>
      <c r="P15" s="2544"/>
      <c r="Q15" s="2544"/>
      <c r="R15" s="2544"/>
      <c r="S15" s="2544"/>
      <c r="T15" s="2544"/>
      <c r="U15" s="2544"/>
      <c r="W15" s="1915" t="s">
        <v>947</v>
      </c>
      <c r="X15" s="1915"/>
      <c r="Y15" s="1915"/>
      <c r="Z15" s="1915"/>
      <c r="AA15" s="1472">
        <v>0</v>
      </c>
      <c r="AB15" s="1472"/>
      <c r="AC15" s="1472"/>
      <c r="AD15" s="1472"/>
      <c r="AE15" s="1472"/>
      <c r="AF15" s="1472"/>
      <c r="AG15" s="1472"/>
      <c r="AH15" s="1472"/>
      <c r="AI15" s="1472"/>
      <c r="AJ15" s="1472"/>
      <c r="AK15" s="1472"/>
      <c r="AL15" s="1472"/>
      <c r="AM15" s="1472"/>
      <c r="AN15" s="1472"/>
      <c r="AP15" s="2655"/>
      <c r="AQ15" s="2654"/>
      <c r="AR15" s="2605"/>
      <c r="AS15" s="2606"/>
      <c r="AT15" s="2625" t="s">
        <v>1026</v>
      </c>
      <c r="AU15" s="2625"/>
      <c r="AV15" s="2625"/>
      <c r="AW15" s="2625"/>
      <c r="AX15" s="2625"/>
      <c r="AY15" s="2625"/>
      <c r="AZ15" s="2626"/>
      <c r="BA15" s="2627"/>
      <c r="BB15" s="2627"/>
      <c r="BC15" s="2627"/>
      <c r="BD15" s="2628"/>
      <c r="BE15" s="2635"/>
      <c r="BF15" s="2636"/>
      <c r="BG15" s="2641"/>
      <c r="BH15" s="2642"/>
      <c r="BI15" s="2624" t="s">
        <v>1027</v>
      </c>
      <c r="BJ15" s="2625"/>
      <c r="BK15" s="2625"/>
      <c r="BL15" s="2625"/>
      <c r="BM15" s="2625"/>
      <c r="BN15" s="2625"/>
      <c r="BO15" s="2626"/>
      <c r="BP15" s="2627"/>
      <c r="BQ15" s="2627"/>
      <c r="BR15" s="2627"/>
      <c r="BS15" s="2628"/>
      <c r="BT15" s="2647">
        <v>10</v>
      </c>
      <c r="BU15" s="2648"/>
      <c r="BV15" s="277" t="s">
        <v>1028</v>
      </c>
      <c r="BW15" s="277"/>
      <c r="BX15" s="277"/>
      <c r="BY15" s="277"/>
      <c r="BZ15" s="277"/>
      <c r="CA15" s="277"/>
      <c r="CB15" s="1234"/>
    </row>
    <row r="16" spans="1:80">
      <c r="A16" s="164"/>
      <c r="B16" s="164"/>
      <c r="C16" s="164"/>
      <c r="D16" s="164"/>
      <c r="E16" s="164"/>
      <c r="F16" s="164"/>
      <c r="G16" s="164"/>
      <c r="H16" s="164"/>
      <c r="I16" s="164"/>
      <c r="J16" s="164"/>
      <c r="K16" s="164"/>
      <c r="L16" s="164"/>
      <c r="M16" s="164"/>
      <c r="N16" s="164"/>
      <c r="O16" s="164"/>
      <c r="P16" s="164"/>
      <c r="Q16" s="164"/>
      <c r="R16" s="164"/>
      <c r="S16" s="166"/>
      <c r="T16" s="166"/>
      <c r="U16" s="166"/>
      <c r="V16" s="442"/>
      <c r="W16" s="442" t="s">
        <v>1029</v>
      </c>
      <c r="X16" s="447"/>
      <c r="Y16" s="166" t="s">
        <v>1030</v>
      </c>
      <c r="Z16" s="166" t="s">
        <v>1031</v>
      </c>
      <c r="AA16" s="1546"/>
      <c r="AB16" s="1546"/>
      <c r="AC16" s="1546"/>
      <c r="AD16" s="1546"/>
      <c r="AE16" s="1546"/>
      <c r="AF16" s="1546"/>
      <c r="AG16" s="1546"/>
      <c r="AH16" s="1546"/>
      <c r="AI16" s="1546"/>
      <c r="AJ16" s="1546"/>
      <c r="AK16" s="1546"/>
      <c r="AL16" s="1546"/>
      <c r="AM16" s="1546"/>
      <c r="AN16" s="1546"/>
      <c r="AP16" s="2655"/>
      <c r="AQ16" s="2654"/>
      <c r="AR16" s="2605"/>
      <c r="AS16" s="2606"/>
      <c r="AT16" s="2625" t="s">
        <v>1032</v>
      </c>
      <c r="AU16" s="2625"/>
      <c r="AV16" s="2625"/>
      <c r="AW16" s="2625"/>
      <c r="AX16" s="2625"/>
      <c r="AY16" s="2625"/>
      <c r="AZ16" s="2626"/>
      <c r="BA16" s="2627"/>
      <c r="BB16" s="2627"/>
      <c r="BC16" s="2627"/>
      <c r="BD16" s="2628"/>
      <c r="BE16" s="2635"/>
      <c r="BF16" s="2636"/>
      <c r="BG16" s="2641"/>
      <c r="BH16" s="2642"/>
      <c r="BI16" s="2649"/>
      <c r="BJ16" s="2650"/>
      <c r="BK16" s="2650"/>
      <c r="BL16" s="2650"/>
      <c r="BM16" s="2650"/>
      <c r="BN16" s="2650"/>
      <c r="BO16" s="2651"/>
      <c r="BP16" s="2627"/>
      <c r="BQ16" s="2627"/>
      <c r="BR16" s="2627"/>
      <c r="BS16" s="2628"/>
      <c r="BT16" s="2647">
        <v>11</v>
      </c>
      <c r="BU16" s="2648"/>
      <c r="BV16" s="277" t="s">
        <v>1033</v>
      </c>
      <c r="BW16" s="277"/>
      <c r="BX16" s="277"/>
      <c r="BY16" s="277"/>
      <c r="BZ16" s="277"/>
      <c r="CA16" s="277"/>
      <c r="CB16" s="1234"/>
    </row>
    <row r="17" spans="1:80" ht="13.5" customHeight="1">
      <c r="A17" s="2629" t="s">
        <v>949</v>
      </c>
      <c r="B17" s="2629"/>
      <c r="C17" s="2629"/>
      <c r="D17" s="2629"/>
      <c r="E17" s="2629"/>
      <c r="F17" s="1751">
        <f>登録!D16</f>
        <v>0</v>
      </c>
      <c r="G17" s="1751"/>
      <c r="H17" s="1751"/>
      <c r="I17" s="1751"/>
      <c r="J17" s="1751"/>
      <c r="K17" s="1751"/>
      <c r="L17" s="1751"/>
      <c r="M17" s="1751"/>
      <c r="N17" s="1751"/>
      <c r="O17" s="1751"/>
      <c r="P17" s="1751"/>
      <c r="Q17" s="1751"/>
      <c r="R17" s="1751"/>
      <c r="S17" s="166"/>
      <c r="T17" s="166"/>
      <c r="U17" s="166"/>
      <c r="W17" s="2630" t="s">
        <v>1034</v>
      </c>
      <c r="X17" s="2630"/>
      <c r="Y17" s="2630"/>
      <c r="Z17" s="2630"/>
      <c r="AA17" s="1751">
        <v>0</v>
      </c>
      <c r="AB17" s="1751"/>
      <c r="AC17" s="1751"/>
      <c r="AD17" s="1751"/>
      <c r="AE17" s="1751"/>
      <c r="AF17" s="1751"/>
      <c r="AG17" s="1751"/>
      <c r="AH17" s="1751"/>
      <c r="AI17" s="1751"/>
      <c r="AJ17" s="1751"/>
      <c r="AK17" s="1751"/>
      <c r="AL17" s="1751"/>
      <c r="AM17" s="167"/>
      <c r="AN17" s="167"/>
      <c r="AP17" s="2655"/>
      <c r="AQ17" s="2654"/>
      <c r="AR17" s="2605"/>
      <c r="AS17" s="2606"/>
      <c r="AT17" s="2625" t="s">
        <v>1035</v>
      </c>
      <c r="AU17" s="2625"/>
      <c r="AV17" s="2625"/>
      <c r="AW17" s="2625"/>
      <c r="AX17" s="2625"/>
      <c r="AY17" s="2625"/>
      <c r="AZ17" s="2626"/>
      <c r="BA17" s="2627"/>
      <c r="BB17" s="2627"/>
      <c r="BC17" s="2627"/>
      <c r="BD17" s="2628"/>
      <c r="BE17" s="2635"/>
      <c r="BF17" s="2636"/>
      <c r="BG17" s="2641"/>
      <c r="BH17" s="2642"/>
      <c r="BI17" s="2649"/>
      <c r="BJ17" s="2650"/>
      <c r="BK17" s="2650"/>
      <c r="BL17" s="2650"/>
      <c r="BM17" s="2650"/>
      <c r="BN17" s="2650"/>
      <c r="BO17" s="2651"/>
      <c r="BP17" s="2627"/>
      <c r="BQ17" s="2627"/>
      <c r="BR17" s="2627"/>
      <c r="BS17" s="2628"/>
      <c r="BT17" s="2647">
        <v>12</v>
      </c>
      <c r="BU17" s="2648"/>
      <c r="BV17" s="277" t="s">
        <v>1036</v>
      </c>
      <c r="BW17" s="277"/>
      <c r="BX17" s="277"/>
      <c r="BY17" s="277"/>
      <c r="BZ17" s="277"/>
      <c r="CA17" s="277"/>
      <c r="CB17" s="1234"/>
    </row>
    <row r="18" spans="1:80" ht="13.5" customHeight="1">
      <c r="A18" s="2576"/>
      <c r="B18" s="2576"/>
      <c r="C18" s="2576"/>
      <c r="D18" s="2576"/>
      <c r="E18" s="2576"/>
      <c r="F18" s="1495"/>
      <c r="G18" s="1495"/>
      <c r="H18" s="1495"/>
      <c r="I18" s="1495"/>
      <c r="J18" s="1495"/>
      <c r="K18" s="1495"/>
      <c r="L18" s="1495"/>
      <c r="M18" s="1495"/>
      <c r="N18" s="1495"/>
      <c r="O18" s="1495"/>
      <c r="P18" s="1495"/>
      <c r="Q18" s="1495"/>
      <c r="R18" s="1495"/>
      <c r="S18" s="443" t="s">
        <v>637</v>
      </c>
      <c r="T18" s="443"/>
      <c r="U18" s="166"/>
      <c r="V18" s="314"/>
      <c r="W18" s="2631"/>
      <c r="X18" s="2631"/>
      <c r="Y18" s="2631"/>
      <c r="Z18" s="2631"/>
      <c r="AA18" s="1495"/>
      <c r="AB18" s="1495"/>
      <c r="AC18" s="1495"/>
      <c r="AD18" s="1495"/>
      <c r="AE18" s="1495"/>
      <c r="AF18" s="1495"/>
      <c r="AG18" s="1495"/>
      <c r="AH18" s="1495"/>
      <c r="AI18" s="1495"/>
      <c r="AJ18" s="1495"/>
      <c r="AK18" s="1495"/>
      <c r="AL18" s="1495"/>
      <c r="AM18" s="1804" t="s">
        <v>955</v>
      </c>
      <c r="AN18" s="1804"/>
      <c r="AP18" s="2655"/>
      <c r="AQ18" s="2654"/>
      <c r="AR18" s="2605" t="s">
        <v>1037</v>
      </c>
      <c r="AS18" s="2606"/>
      <c r="AT18" s="2625" t="s">
        <v>1038</v>
      </c>
      <c r="AU18" s="2625"/>
      <c r="AV18" s="2625"/>
      <c r="AW18" s="2625"/>
      <c r="AX18" s="2625"/>
      <c r="AY18" s="2625"/>
      <c r="AZ18" s="2626"/>
      <c r="BA18" s="2627"/>
      <c r="BB18" s="2627"/>
      <c r="BC18" s="2627"/>
      <c r="BD18" s="2628"/>
      <c r="BE18" s="2635"/>
      <c r="BF18" s="2636"/>
      <c r="BG18" s="2643"/>
      <c r="BH18" s="2644"/>
      <c r="BI18" s="2649"/>
      <c r="BJ18" s="2650"/>
      <c r="BK18" s="2650"/>
      <c r="BL18" s="2650"/>
      <c r="BM18" s="2650"/>
      <c r="BN18" s="2650"/>
      <c r="BO18" s="2651"/>
      <c r="BP18" s="2627"/>
      <c r="BQ18" s="2627"/>
      <c r="BR18" s="2627"/>
      <c r="BS18" s="2628"/>
      <c r="BT18" s="2647">
        <v>13</v>
      </c>
      <c r="BU18" s="2648"/>
      <c r="BV18" s="2034" t="s">
        <v>1039</v>
      </c>
      <c r="BW18" s="2034"/>
      <c r="BX18" s="2034"/>
      <c r="BY18" s="2034"/>
      <c r="BZ18" s="2034"/>
      <c r="CA18" s="2034"/>
      <c r="CB18" s="2632"/>
    </row>
    <row r="19" spans="1:80">
      <c r="A19" s="164"/>
      <c r="B19" s="164"/>
      <c r="C19" s="164"/>
      <c r="D19" s="164"/>
      <c r="E19" s="164"/>
      <c r="F19" s="164"/>
      <c r="G19" s="164"/>
      <c r="H19" s="164"/>
      <c r="I19" s="164"/>
      <c r="J19" s="164"/>
      <c r="K19" s="164"/>
      <c r="L19" s="164"/>
      <c r="M19" s="164"/>
      <c r="N19" s="164"/>
      <c r="O19" s="164"/>
      <c r="P19" s="164"/>
      <c r="Q19" s="164"/>
      <c r="R19" s="164"/>
      <c r="S19" s="164"/>
      <c r="T19" s="164"/>
      <c r="U19" s="166"/>
      <c r="W19" s="1915" t="s">
        <v>957</v>
      </c>
      <c r="X19" s="1915"/>
      <c r="Y19" s="1915"/>
      <c r="Z19" s="1915"/>
      <c r="AA19" s="1546">
        <v>0</v>
      </c>
      <c r="AB19" s="1546"/>
      <c r="AC19" s="1546"/>
      <c r="AD19" s="1546"/>
      <c r="AE19" s="1546"/>
      <c r="AF19" s="1546"/>
      <c r="AG19" s="1546"/>
      <c r="AH19" s="1546"/>
      <c r="AI19" s="1546"/>
      <c r="AJ19" s="1546"/>
      <c r="AK19" s="1546"/>
      <c r="AL19" s="1546"/>
      <c r="AM19" s="1546"/>
      <c r="AN19" s="1546"/>
      <c r="AP19" s="2655"/>
      <c r="AQ19" s="2654"/>
      <c r="AR19" s="2605"/>
      <c r="AS19" s="2606"/>
      <c r="AT19" s="2625" t="s">
        <v>1040</v>
      </c>
      <c r="AU19" s="2625"/>
      <c r="AV19" s="2625"/>
      <c r="AW19" s="2625"/>
      <c r="AX19" s="2625"/>
      <c r="AY19" s="2625"/>
      <c r="AZ19" s="2626"/>
      <c r="BA19" s="2627"/>
      <c r="BB19" s="2627"/>
      <c r="BC19" s="2627"/>
      <c r="BD19" s="2628"/>
      <c r="BE19" s="2635"/>
      <c r="BF19" s="2636"/>
      <c r="BG19" s="2035"/>
      <c r="BH19" s="2036"/>
      <c r="BI19" s="2625" t="s">
        <v>1041</v>
      </c>
      <c r="BJ19" s="2625"/>
      <c r="BK19" s="2625"/>
      <c r="BL19" s="2625"/>
      <c r="BM19" s="2625"/>
      <c r="BN19" s="2625"/>
      <c r="BO19" s="2626"/>
      <c r="BP19" s="2627"/>
      <c r="BQ19" s="2627"/>
      <c r="BR19" s="2627"/>
      <c r="BS19" s="2628"/>
      <c r="BT19" s="2647">
        <v>14</v>
      </c>
      <c r="BU19" s="2648"/>
      <c r="BV19" s="277" t="s">
        <v>1042</v>
      </c>
      <c r="BW19" s="277"/>
      <c r="BX19" s="277"/>
      <c r="BY19" s="277"/>
      <c r="BZ19" s="277"/>
      <c r="CA19" s="277"/>
      <c r="CB19" s="1234"/>
    </row>
    <row r="20" spans="1:80">
      <c r="A20" s="166"/>
      <c r="B20" s="166"/>
      <c r="C20" s="166"/>
      <c r="D20" s="166"/>
      <c r="E20" s="166"/>
      <c r="F20" s="166"/>
      <c r="G20" s="166"/>
      <c r="H20" s="166"/>
      <c r="I20" s="166"/>
      <c r="J20" s="166"/>
      <c r="K20" s="166"/>
      <c r="L20" s="166"/>
      <c r="M20" s="166"/>
      <c r="N20" s="166"/>
      <c r="O20" s="166"/>
      <c r="P20" s="166"/>
      <c r="Q20" s="166"/>
      <c r="R20" s="166"/>
      <c r="S20" s="166"/>
      <c r="T20" s="166"/>
      <c r="U20" s="166"/>
      <c r="V20" s="166"/>
      <c r="W20" s="2576"/>
      <c r="X20" s="2576"/>
      <c r="Y20" s="2576"/>
      <c r="Z20" s="2576"/>
      <c r="AA20" s="1475"/>
      <c r="AB20" s="1475"/>
      <c r="AC20" s="1475"/>
      <c r="AD20" s="1475"/>
      <c r="AE20" s="1475"/>
      <c r="AF20" s="1475"/>
      <c r="AG20" s="1475"/>
      <c r="AH20" s="1475"/>
      <c r="AI20" s="1475"/>
      <c r="AJ20" s="1475"/>
      <c r="AK20" s="1475"/>
      <c r="AL20" s="1475"/>
      <c r="AM20" s="1475"/>
      <c r="AN20" s="1475"/>
      <c r="AP20" s="2655"/>
      <c r="AQ20" s="2654"/>
      <c r="AR20" s="2605"/>
      <c r="AS20" s="2606"/>
      <c r="AT20" s="2625" t="s">
        <v>1043</v>
      </c>
      <c r="AU20" s="2625"/>
      <c r="AV20" s="2625"/>
      <c r="AW20" s="2625"/>
      <c r="AX20" s="2625"/>
      <c r="AY20" s="2625"/>
      <c r="AZ20" s="2626"/>
      <c r="BA20" s="2627"/>
      <c r="BB20" s="2627"/>
      <c r="BC20" s="2627"/>
      <c r="BD20" s="2628"/>
      <c r="BE20" s="2635"/>
      <c r="BF20" s="2636"/>
      <c r="BG20" s="2035"/>
      <c r="BH20" s="2036"/>
      <c r="BI20" s="2625" t="s">
        <v>1044</v>
      </c>
      <c r="BJ20" s="2625"/>
      <c r="BK20" s="2625"/>
      <c r="BL20" s="2625"/>
      <c r="BM20" s="2625"/>
      <c r="BN20" s="2625"/>
      <c r="BO20" s="2626"/>
      <c r="BP20" s="2627"/>
      <c r="BQ20" s="2627"/>
      <c r="BR20" s="2627"/>
      <c r="BS20" s="2628"/>
      <c r="BT20" s="2647">
        <v>15</v>
      </c>
      <c r="BU20" s="2648"/>
      <c r="BV20" s="277" t="s">
        <v>1045</v>
      </c>
      <c r="BW20" s="277"/>
      <c r="BX20" s="277"/>
      <c r="BY20" s="277"/>
      <c r="BZ20" s="277"/>
      <c r="CA20" s="277"/>
      <c r="CB20" s="1234"/>
    </row>
    <row r="21" spans="1:80">
      <c r="A21" s="166"/>
      <c r="B21" s="166"/>
      <c r="C21" s="166"/>
      <c r="D21" s="166"/>
      <c r="E21" s="166"/>
      <c r="F21" s="166"/>
      <c r="G21" s="166"/>
      <c r="H21" s="166"/>
      <c r="I21" s="166"/>
      <c r="J21" s="166"/>
      <c r="K21" s="166"/>
      <c r="L21" s="166"/>
      <c r="M21" s="166"/>
      <c r="N21" s="166"/>
      <c r="O21" s="166"/>
      <c r="P21" s="166"/>
      <c r="Q21" s="166"/>
      <c r="R21" s="166"/>
      <c r="S21" s="166"/>
      <c r="T21" s="166"/>
      <c r="U21" s="166"/>
      <c r="V21" s="164"/>
      <c r="W21" s="164"/>
      <c r="X21" s="164"/>
      <c r="Y21" s="164"/>
      <c r="Z21" s="164"/>
      <c r="AA21" s="164"/>
      <c r="AB21" s="164"/>
      <c r="AC21" s="164"/>
      <c r="AD21" s="164"/>
      <c r="AE21" s="164"/>
      <c r="AF21" s="164"/>
      <c r="AG21" s="164"/>
      <c r="AH21" s="164"/>
      <c r="AI21" s="164"/>
      <c r="AJ21" s="164"/>
      <c r="AK21" s="164"/>
      <c r="AL21" s="164"/>
      <c r="AM21" s="164"/>
      <c r="AN21" s="164"/>
      <c r="AP21" s="2655"/>
      <c r="AQ21" s="2654"/>
      <c r="AR21" s="2605"/>
      <c r="AS21" s="2606"/>
      <c r="AT21" s="2625" t="s">
        <v>1046</v>
      </c>
      <c r="AU21" s="2625"/>
      <c r="AV21" s="2625"/>
      <c r="AW21" s="2625"/>
      <c r="AX21" s="2625"/>
      <c r="AY21" s="2625"/>
      <c r="AZ21" s="2626"/>
      <c r="BA21" s="2627"/>
      <c r="BB21" s="2627"/>
      <c r="BC21" s="2627"/>
      <c r="BD21" s="2628"/>
      <c r="BE21" s="2635"/>
      <c r="BF21" s="2636"/>
      <c r="BG21" s="2035"/>
      <c r="BH21" s="2036"/>
      <c r="BI21" s="2625" t="s">
        <v>1047</v>
      </c>
      <c r="BJ21" s="2625"/>
      <c r="BK21" s="2625"/>
      <c r="BL21" s="2625"/>
      <c r="BM21" s="2625"/>
      <c r="BN21" s="2625"/>
      <c r="BO21" s="2626"/>
      <c r="BP21" s="2627"/>
      <c r="BQ21" s="2627"/>
      <c r="BR21" s="2627"/>
      <c r="BS21" s="2628"/>
      <c r="BT21" s="2647"/>
      <c r="BU21" s="2648"/>
      <c r="BV21" s="277" t="s">
        <v>1048</v>
      </c>
      <c r="BW21" s="277"/>
      <c r="BX21" s="277"/>
      <c r="BY21" s="277"/>
      <c r="BZ21" s="277"/>
      <c r="CA21" s="277"/>
      <c r="CB21" s="1234"/>
    </row>
    <row r="22" spans="1:80" ht="13.5" customHeight="1">
      <c r="A22" s="2652" t="s">
        <v>1049</v>
      </c>
      <c r="B22" s="2652"/>
      <c r="C22" s="2652"/>
      <c r="D22" s="2652"/>
      <c r="E22" s="2652"/>
      <c r="F22" s="2652"/>
      <c r="G22" s="2652"/>
      <c r="H22" s="2652"/>
      <c r="I22" s="2652"/>
      <c r="J22" s="2652"/>
      <c r="K22" s="2652"/>
      <c r="L22" s="2652"/>
      <c r="M22" s="2652"/>
      <c r="N22" s="2652"/>
      <c r="O22" s="2652"/>
      <c r="P22" s="2652"/>
      <c r="Q22" s="2652"/>
      <c r="R22" s="2652"/>
      <c r="S22" s="2652"/>
      <c r="T22" s="2652"/>
      <c r="U22" s="2652"/>
      <c r="V22" s="2652"/>
      <c r="W22" s="2652"/>
      <c r="X22" s="2652"/>
      <c r="Y22" s="2652"/>
      <c r="Z22" s="2652"/>
      <c r="AA22" s="2652"/>
      <c r="AB22" s="2652"/>
      <c r="AC22" s="2652"/>
      <c r="AD22" s="2652"/>
      <c r="AE22" s="2652"/>
      <c r="AF22" s="2652"/>
      <c r="AG22" s="2652"/>
      <c r="AH22" s="2652"/>
      <c r="AI22" s="2652"/>
      <c r="AJ22" s="2652"/>
      <c r="AK22" s="2652"/>
      <c r="AL22" s="2652"/>
      <c r="AM22" s="2652"/>
      <c r="AN22" s="2652"/>
      <c r="AP22" s="2655"/>
      <c r="AQ22" s="2654"/>
      <c r="AR22" s="2605"/>
      <c r="AS22" s="2606"/>
      <c r="AT22" s="2625" t="s">
        <v>1050</v>
      </c>
      <c r="AU22" s="2625"/>
      <c r="AV22" s="2625"/>
      <c r="AW22" s="2625"/>
      <c r="AX22" s="2625"/>
      <c r="AY22" s="2625"/>
      <c r="AZ22" s="2626"/>
      <c r="BA22" s="2627"/>
      <c r="BB22" s="2627"/>
      <c r="BC22" s="2627"/>
      <c r="BD22" s="2628"/>
      <c r="BE22" s="2637"/>
      <c r="BF22" s="2638"/>
      <c r="BG22" s="2656"/>
      <c r="BH22" s="2657"/>
      <c r="BI22" s="2658" t="s">
        <v>1051</v>
      </c>
      <c r="BJ22" s="2658"/>
      <c r="BK22" s="2658"/>
      <c r="BL22" s="2658"/>
      <c r="BM22" s="2658"/>
      <c r="BN22" s="2658"/>
      <c r="BO22" s="2659"/>
      <c r="BP22" s="2660"/>
      <c r="BQ22" s="2660"/>
      <c r="BR22" s="2660"/>
      <c r="BS22" s="2661"/>
      <c r="BT22" s="2647">
        <v>16</v>
      </c>
      <c r="BU22" s="2648"/>
      <c r="BV22" s="277" t="s">
        <v>1052</v>
      </c>
      <c r="BW22" s="277"/>
      <c r="BX22" s="277"/>
      <c r="BY22" s="277"/>
      <c r="BZ22" s="277"/>
      <c r="CA22" s="277"/>
      <c r="CB22" s="1234"/>
    </row>
    <row r="23" spans="1:80">
      <c r="A23" s="277" t="s">
        <v>1053</v>
      </c>
      <c r="B23" s="166"/>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243"/>
      <c r="AC23" s="1243"/>
      <c r="AD23" s="166"/>
      <c r="AE23" s="166"/>
      <c r="AF23" s="166"/>
      <c r="AG23" s="166"/>
      <c r="AH23" s="166"/>
      <c r="AI23" s="166"/>
      <c r="AJ23" s="166"/>
      <c r="AK23" s="166"/>
      <c r="AL23" s="166"/>
      <c r="AM23" s="166"/>
      <c r="AN23" s="166"/>
      <c r="AP23" s="2635" t="s">
        <v>1054</v>
      </c>
      <c r="AQ23" s="2654"/>
      <c r="AR23" s="2605"/>
      <c r="AS23" s="2606"/>
      <c r="AT23" s="2625" t="s">
        <v>1055</v>
      </c>
      <c r="AU23" s="2625"/>
      <c r="AV23" s="2625"/>
      <c r="AW23" s="2625"/>
      <c r="AX23" s="2625"/>
      <c r="AY23" s="2625"/>
      <c r="AZ23" s="2626"/>
      <c r="BA23" s="2627"/>
      <c r="BB23" s="2627"/>
      <c r="BC23" s="2627"/>
      <c r="BD23" s="2628"/>
      <c r="BE23" s="2633" t="s">
        <v>1056</v>
      </c>
      <c r="BF23" s="2634"/>
      <c r="BG23" s="2664"/>
      <c r="BH23" s="2665"/>
      <c r="BI23" s="2607" t="s">
        <v>1057</v>
      </c>
      <c r="BJ23" s="2607"/>
      <c r="BK23" s="2607"/>
      <c r="BL23" s="2607"/>
      <c r="BM23" s="2607"/>
      <c r="BN23" s="2607"/>
      <c r="BO23" s="2608"/>
      <c r="BP23" s="2609"/>
      <c r="BQ23" s="2609"/>
      <c r="BR23" s="2609"/>
      <c r="BS23" s="2646"/>
      <c r="BT23" s="2647">
        <v>17</v>
      </c>
      <c r="BU23" s="2648"/>
      <c r="BV23" s="277" t="s">
        <v>1058</v>
      </c>
      <c r="BW23" s="277"/>
      <c r="BX23" s="277"/>
      <c r="BY23" s="277"/>
      <c r="BZ23" s="277"/>
      <c r="CA23" s="277"/>
      <c r="CB23" s="1234"/>
    </row>
    <row r="24" spans="1:80">
      <c r="A24" s="166"/>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P24" s="2655"/>
      <c r="AQ24" s="2654"/>
      <c r="AR24" s="2605"/>
      <c r="AS24" s="2606"/>
      <c r="AT24" s="2625" t="s">
        <v>1059</v>
      </c>
      <c r="AU24" s="2625"/>
      <c r="AV24" s="2625"/>
      <c r="AW24" s="2625"/>
      <c r="AX24" s="2625"/>
      <c r="AY24" s="2625"/>
      <c r="AZ24" s="2626"/>
      <c r="BA24" s="2627"/>
      <c r="BB24" s="2627"/>
      <c r="BC24" s="2627"/>
      <c r="BD24" s="2628"/>
      <c r="BE24" s="2635"/>
      <c r="BF24" s="2636"/>
      <c r="BG24" s="2666"/>
      <c r="BH24" s="2667"/>
      <c r="BI24" s="2625" t="s">
        <v>1060</v>
      </c>
      <c r="BJ24" s="2625"/>
      <c r="BK24" s="2625"/>
      <c r="BL24" s="2625"/>
      <c r="BM24" s="2625"/>
      <c r="BN24" s="2625"/>
      <c r="BO24" s="2626"/>
      <c r="BP24" s="2627"/>
      <c r="BQ24" s="2627"/>
      <c r="BR24" s="2627"/>
      <c r="BS24" s="2628"/>
      <c r="BT24" s="2647">
        <v>18</v>
      </c>
      <c r="BU24" s="2648"/>
      <c r="BV24" s="277" t="s">
        <v>1061</v>
      </c>
      <c r="BW24" s="277"/>
      <c r="BX24" s="277"/>
      <c r="BY24" s="277"/>
      <c r="BZ24" s="277"/>
      <c r="CA24" s="277"/>
      <c r="CB24" s="1234"/>
    </row>
    <row r="25" spans="1:80">
      <c r="A25" s="2672" t="s">
        <v>1062</v>
      </c>
      <c r="B25" s="2673"/>
      <c r="C25" s="2673"/>
      <c r="D25" s="2673"/>
      <c r="E25" s="2673"/>
      <c r="F25" s="2673"/>
      <c r="G25" s="2673"/>
      <c r="H25" s="2673"/>
      <c r="I25" s="2673"/>
      <c r="J25" s="2673"/>
      <c r="K25" s="2673"/>
      <c r="L25" s="2673"/>
      <c r="M25" s="2673"/>
      <c r="N25" s="2673"/>
      <c r="O25" s="2673"/>
      <c r="P25" s="2673"/>
      <c r="Q25" s="2673"/>
      <c r="R25" s="2673"/>
      <c r="S25" s="2673"/>
      <c r="T25" s="2674"/>
      <c r="U25" s="2675" t="s">
        <v>1063</v>
      </c>
      <c r="V25" s="2673"/>
      <c r="W25" s="2673"/>
      <c r="X25" s="2673"/>
      <c r="Y25" s="2673"/>
      <c r="Z25" s="2673"/>
      <c r="AA25" s="2673"/>
      <c r="AB25" s="2673"/>
      <c r="AC25" s="2673"/>
      <c r="AD25" s="2673"/>
      <c r="AE25" s="2673"/>
      <c r="AF25" s="2673"/>
      <c r="AG25" s="2673"/>
      <c r="AH25" s="2673"/>
      <c r="AI25" s="2673"/>
      <c r="AJ25" s="2673"/>
      <c r="AK25" s="2673"/>
      <c r="AL25" s="2673"/>
      <c r="AM25" s="2673"/>
      <c r="AN25" s="2676"/>
      <c r="AP25" s="2655"/>
      <c r="AQ25" s="2654"/>
      <c r="AR25" s="2605"/>
      <c r="AS25" s="2606"/>
      <c r="AT25" s="2625" t="s">
        <v>1064</v>
      </c>
      <c r="AU25" s="2625"/>
      <c r="AV25" s="2625"/>
      <c r="AW25" s="2625"/>
      <c r="AX25" s="2625"/>
      <c r="AY25" s="2625"/>
      <c r="AZ25" s="2626"/>
      <c r="BA25" s="2627"/>
      <c r="BB25" s="2627"/>
      <c r="BC25" s="2627"/>
      <c r="BD25" s="2628"/>
      <c r="BE25" s="2635"/>
      <c r="BF25" s="2636"/>
      <c r="BG25" s="2666"/>
      <c r="BH25" s="2667"/>
      <c r="BI25" s="2625" t="s">
        <v>1027</v>
      </c>
      <c r="BJ25" s="2625"/>
      <c r="BK25" s="2625"/>
      <c r="BL25" s="2625"/>
      <c r="BM25" s="2625"/>
      <c r="BN25" s="2625"/>
      <c r="BO25" s="2626"/>
      <c r="BP25" s="2627"/>
      <c r="BQ25" s="2627"/>
      <c r="BR25" s="2627"/>
      <c r="BS25" s="2628"/>
      <c r="BT25" s="2647">
        <v>19</v>
      </c>
      <c r="BU25" s="2648"/>
      <c r="BV25" s="277" t="s">
        <v>1065</v>
      </c>
      <c r="BW25" s="277"/>
      <c r="BX25" s="277"/>
      <c r="BY25" s="277"/>
      <c r="BZ25" s="277"/>
      <c r="CA25" s="277"/>
      <c r="CB25" s="1234"/>
    </row>
    <row r="26" spans="1:80">
      <c r="A26" s="1591"/>
      <c r="B26" s="1546"/>
      <c r="C26" s="1546"/>
      <c r="D26" s="1546"/>
      <c r="E26" s="1546"/>
      <c r="F26" s="1546"/>
      <c r="G26" s="1546"/>
      <c r="H26" s="1546"/>
      <c r="I26" s="1546"/>
      <c r="J26" s="1546"/>
      <c r="K26" s="1546"/>
      <c r="L26" s="1546"/>
      <c r="M26" s="1546"/>
      <c r="N26" s="1546"/>
      <c r="O26" s="1546"/>
      <c r="P26" s="1546"/>
      <c r="Q26" s="1546"/>
      <c r="R26" s="1546"/>
      <c r="S26" s="1546"/>
      <c r="T26" s="1656"/>
      <c r="U26" s="1767"/>
      <c r="V26" s="1545"/>
      <c r="W26" s="1545"/>
      <c r="X26" s="1545"/>
      <c r="Y26" s="1545"/>
      <c r="Z26" s="1545"/>
      <c r="AA26" s="1545"/>
      <c r="AB26" s="1545"/>
      <c r="AC26" s="1545"/>
      <c r="AD26" s="1545"/>
      <c r="AE26" s="1545"/>
      <c r="AF26" s="1545"/>
      <c r="AG26" s="1545"/>
      <c r="AH26" s="1545"/>
      <c r="AI26" s="1545"/>
      <c r="AJ26" s="1545"/>
      <c r="AK26" s="1545"/>
      <c r="AL26" s="1545"/>
      <c r="AM26" s="2668" t="s">
        <v>955</v>
      </c>
      <c r="AN26" s="2669"/>
      <c r="AP26" s="2655"/>
      <c r="AQ26" s="2654"/>
      <c r="AR26" s="2605"/>
      <c r="AS26" s="2606"/>
      <c r="AT26" s="2625" t="s">
        <v>1066</v>
      </c>
      <c r="AU26" s="2625"/>
      <c r="AV26" s="2625"/>
      <c r="AW26" s="2625"/>
      <c r="AX26" s="2625"/>
      <c r="AY26" s="2625"/>
      <c r="AZ26" s="2626"/>
      <c r="BA26" s="2627"/>
      <c r="BB26" s="2627"/>
      <c r="BC26" s="2627"/>
      <c r="BD26" s="2628"/>
      <c r="BE26" s="2635"/>
      <c r="BF26" s="2636"/>
      <c r="BG26" s="2666"/>
      <c r="BH26" s="2667"/>
      <c r="BI26" s="2625" t="s">
        <v>1050</v>
      </c>
      <c r="BJ26" s="2625"/>
      <c r="BK26" s="2625"/>
      <c r="BL26" s="2625"/>
      <c r="BM26" s="2625"/>
      <c r="BN26" s="2625"/>
      <c r="BO26" s="2626"/>
      <c r="BP26" s="2627"/>
      <c r="BQ26" s="2627"/>
      <c r="BR26" s="2627"/>
      <c r="BS26" s="2628"/>
      <c r="BT26" s="2647">
        <v>20</v>
      </c>
      <c r="BU26" s="2648"/>
      <c r="BV26" s="277" t="s">
        <v>1067</v>
      </c>
      <c r="BW26" s="277"/>
      <c r="BX26" s="277"/>
      <c r="BY26" s="277"/>
      <c r="BZ26" s="277"/>
      <c r="CA26" s="277"/>
      <c r="CB26" s="1234"/>
    </row>
    <row r="27" spans="1:80" ht="13.5" customHeight="1">
      <c r="A27" s="1553"/>
      <c r="B27" s="1555"/>
      <c r="C27" s="1555"/>
      <c r="D27" s="1555"/>
      <c r="E27" s="1555"/>
      <c r="F27" s="1555"/>
      <c r="G27" s="1555"/>
      <c r="H27" s="1555"/>
      <c r="I27" s="1555"/>
      <c r="J27" s="1555"/>
      <c r="K27" s="1555"/>
      <c r="L27" s="1555"/>
      <c r="M27" s="1555"/>
      <c r="N27" s="1555"/>
      <c r="O27" s="1555"/>
      <c r="P27" s="1555"/>
      <c r="Q27" s="1555"/>
      <c r="R27" s="1555"/>
      <c r="S27" s="1555"/>
      <c r="T27" s="1691"/>
      <c r="U27" s="1690"/>
      <c r="V27" s="1555"/>
      <c r="W27" s="1555"/>
      <c r="X27" s="1555"/>
      <c r="Y27" s="1555"/>
      <c r="Z27" s="1555"/>
      <c r="AA27" s="1555"/>
      <c r="AB27" s="1555"/>
      <c r="AC27" s="1555"/>
      <c r="AD27" s="1555"/>
      <c r="AE27" s="1555"/>
      <c r="AF27" s="1555"/>
      <c r="AG27" s="1555"/>
      <c r="AH27" s="1555"/>
      <c r="AI27" s="1555"/>
      <c r="AJ27" s="1555"/>
      <c r="AK27" s="1555"/>
      <c r="AL27" s="1555"/>
      <c r="AM27" s="2670"/>
      <c r="AN27" s="2671"/>
      <c r="AP27" s="2655"/>
      <c r="AQ27" s="2654"/>
      <c r="AR27" s="2605" t="s">
        <v>1068</v>
      </c>
      <c r="AS27" s="2606"/>
      <c r="AT27" s="2625" t="s">
        <v>1057</v>
      </c>
      <c r="AU27" s="2625"/>
      <c r="AV27" s="2625"/>
      <c r="AW27" s="2625"/>
      <c r="AX27" s="2625"/>
      <c r="AY27" s="2625"/>
      <c r="AZ27" s="2626"/>
      <c r="BA27" s="2627"/>
      <c r="BB27" s="2627"/>
      <c r="BC27" s="2627"/>
      <c r="BD27" s="2628"/>
      <c r="BE27" s="2635"/>
      <c r="BF27" s="2636"/>
      <c r="BG27" s="2666"/>
      <c r="BH27" s="2667"/>
      <c r="BI27" s="2625" t="s">
        <v>1069</v>
      </c>
      <c r="BJ27" s="2625"/>
      <c r="BK27" s="2625"/>
      <c r="BL27" s="2625"/>
      <c r="BM27" s="2625"/>
      <c r="BN27" s="2625"/>
      <c r="BO27" s="2626"/>
      <c r="BP27" s="2627"/>
      <c r="BQ27" s="2627"/>
      <c r="BR27" s="2627"/>
      <c r="BS27" s="2628"/>
      <c r="BT27" s="2647">
        <v>21</v>
      </c>
      <c r="BU27" s="2648"/>
      <c r="BV27" s="277" t="s">
        <v>1070</v>
      </c>
      <c r="BW27" s="277"/>
      <c r="BX27" s="277"/>
      <c r="BY27" s="277"/>
      <c r="BZ27" s="277"/>
      <c r="CA27" s="277"/>
      <c r="CB27" s="1234"/>
    </row>
    <row r="28" spans="1:80">
      <c r="A28" s="2679" t="s">
        <v>1071</v>
      </c>
      <c r="B28" s="2595"/>
      <c r="C28" s="2595"/>
      <c r="D28" s="2595"/>
      <c r="E28" s="2595"/>
      <c r="F28" s="2595"/>
      <c r="G28" s="2595"/>
      <c r="H28" s="2599" t="s">
        <v>1072</v>
      </c>
      <c r="I28" s="2599"/>
      <c r="J28" s="2599"/>
      <c r="K28" s="2599"/>
      <c r="L28" s="2599"/>
      <c r="M28" s="2599" t="s">
        <v>1073</v>
      </c>
      <c r="N28" s="2599"/>
      <c r="O28" s="2599"/>
      <c r="P28" s="2599"/>
      <c r="Q28" s="2599"/>
      <c r="R28" s="2599"/>
      <c r="S28" s="2599" t="s">
        <v>1074</v>
      </c>
      <c r="T28" s="2599"/>
      <c r="U28" s="2599"/>
      <c r="V28" s="2599"/>
      <c r="W28" s="2599"/>
      <c r="X28" s="2599"/>
      <c r="Y28" s="2599"/>
      <c r="Z28" s="2599"/>
      <c r="AA28" s="2599"/>
      <c r="AB28" s="2599"/>
      <c r="AC28" s="2599"/>
      <c r="AD28" s="2599"/>
      <c r="AE28" s="2599"/>
      <c r="AF28" s="2599" t="s">
        <v>1075</v>
      </c>
      <c r="AG28" s="2599"/>
      <c r="AH28" s="2599"/>
      <c r="AI28" s="2599"/>
      <c r="AJ28" s="2681" t="s">
        <v>1076</v>
      </c>
      <c r="AK28" s="2681"/>
      <c r="AL28" s="2681"/>
      <c r="AM28" s="2681"/>
      <c r="AN28" s="2682"/>
      <c r="AP28" s="2655"/>
      <c r="AQ28" s="2654"/>
      <c r="AR28" s="2605"/>
      <c r="AS28" s="2606"/>
      <c r="AT28" s="2625" t="s">
        <v>1077</v>
      </c>
      <c r="AU28" s="2625"/>
      <c r="AV28" s="2625"/>
      <c r="AW28" s="2625"/>
      <c r="AX28" s="2625"/>
      <c r="AY28" s="2625"/>
      <c r="AZ28" s="2626"/>
      <c r="BA28" s="2627"/>
      <c r="BB28" s="2627"/>
      <c r="BC28" s="2627"/>
      <c r="BD28" s="2628"/>
      <c r="BE28" s="2635"/>
      <c r="BF28" s="2636"/>
      <c r="BG28" s="2666"/>
      <c r="BH28" s="2667"/>
      <c r="BI28" s="2625" t="s">
        <v>1078</v>
      </c>
      <c r="BJ28" s="2625"/>
      <c r="BK28" s="2625"/>
      <c r="BL28" s="2625"/>
      <c r="BM28" s="2625"/>
      <c r="BN28" s="2625"/>
      <c r="BO28" s="2626"/>
      <c r="BP28" s="2627"/>
      <c r="BQ28" s="2627"/>
      <c r="BR28" s="2627"/>
      <c r="BS28" s="2628"/>
      <c r="BT28" s="2647">
        <v>22</v>
      </c>
      <c r="BU28" s="2648"/>
      <c r="BV28" s="277" t="s">
        <v>1079</v>
      </c>
      <c r="BW28" s="277"/>
      <c r="BX28" s="277"/>
      <c r="BY28" s="277"/>
      <c r="BZ28" s="277"/>
      <c r="CA28" s="277"/>
      <c r="CB28" s="1234"/>
    </row>
    <row r="29" spans="1:80">
      <c r="A29" s="2679"/>
      <c r="B29" s="2595"/>
      <c r="C29" s="2595"/>
      <c r="D29" s="2595"/>
      <c r="E29" s="2595"/>
      <c r="F29" s="2595"/>
      <c r="G29" s="2595"/>
      <c r="H29" s="2680"/>
      <c r="I29" s="2680"/>
      <c r="J29" s="2680"/>
      <c r="K29" s="2680"/>
      <c r="L29" s="2680"/>
      <c r="M29" s="2680"/>
      <c r="N29" s="2680"/>
      <c r="O29" s="2680"/>
      <c r="P29" s="2680"/>
      <c r="Q29" s="2680"/>
      <c r="R29" s="2680"/>
      <c r="S29" s="2680"/>
      <c r="T29" s="2680"/>
      <c r="U29" s="2680"/>
      <c r="V29" s="2680"/>
      <c r="W29" s="2680"/>
      <c r="X29" s="2680"/>
      <c r="Y29" s="2680"/>
      <c r="Z29" s="2680"/>
      <c r="AA29" s="2680"/>
      <c r="AB29" s="2680"/>
      <c r="AC29" s="2680"/>
      <c r="AD29" s="2680"/>
      <c r="AE29" s="2680"/>
      <c r="AF29" s="2680"/>
      <c r="AG29" s="2680"/>
      <c r="AH29" s="2680"/>
      <c r="AI29" s="2680"/>
      <c r="AJ29" s="2683" t="s">
        <v>1080</v>
      </c>
      <c r="AK29" s="2683"/>
      <c r="AL29" s="2683"/>
      <c r="AM29" s="2683"/>
      <c r="AN29" s="2684"/>
      <c r="AP29" s="2662"/>
      <c r="AQ29" s="2663"/>
      <c r="AR29" s="2677"/>
      <c r="AS29" s="2678"/>
      <c r="AT29" s="2658" t="s">
        <v>1051</v>
      </c>
      <c r="AU29" s="2658"/>
      <c r="AV29" s="2658"/>
      <c r="AW29" s="2658"/>
      <c r="AX29" s="2658"/>
      <c r="AY29" s="2658"/>
      <c r="AZ29" s="2659"/>
      <c r="BA29" s="2660"/>
      <c r="BB29" s="2660"/>
      <c r="BC29" s="2660"/>
      <c r="BD29" s="2661"/>
      <c r="BE29" s="2635"/>
      <c r="BF29" s="2636"/>
      <c r="BG29" s="2666"/>
      <c r="BH29" s="2667"/>
      <c r="BI29" s="2625" t="s">
        <v>1081</v>
      </c>
      <c r="BJ29" s="2625"/>
      <c r="BK29" s="2625"/>
      <c r="BL29" s="2625"/>
      <c r="BM29" s="2625"/>
      <c r="BN29" s="2625"/>
      <c r="BO29" s="2626"/>
      <c r="BP29" s="2627"/>
      <c r="BQ29" s="2627"/>
      <c r="BR29" s="2627"/>
      <c r="BS29" s="2628"/>
      <c r="BT29" s="2647">
        <v>23</v>
      </c>
      <c r="BU29" s="2648"/>
      <c r="BV29" s="277" t="s">
        <v>1082</v>
      </c>
      <c r="BW29" s="277"/>
      <c r="BX29" s="277"/>
      <c r="BY29" s="277"/>
      <c r="BZ29" s="277"/>
      <c r="CA29" s="277"/>
      <c r="CB29" s="1234"/>
    </row>
    <row r="30" spans="1:80">
      <c r="A30" s="2679"/>
      <c r="B30" s="2595"/>
      <c r="C30" s="2595"/>
      <c r="D30" s="2595"/>
      <c r="E30" s="2595"/>
      <c r="F30" s="2595"/>
      <c r="G30" s="2595"/>
      <c r="H30" s="2685"/>
      <c r="I30" s="2686"/>
      <c r="J30" s="2686"/>
      <c r="K30" s="2686"/>
      <c r="L30" s="2687"/>
      <c r="M30" s="2685"/>
      <c r="N30" s="2686"/>
      <c r="O30" s="2686"/>
      <c r="P30" s="2686"/>
      <c r="Q30" s="2686"/>
      <c r="R30" s="2687"/>
      <c r="S30" s="2685"/>
      <c r="T30" s="2686"/>
      <c r="U30" s="2686"/>
      <c r="V30" s="2686"/>
      <c r="W30" s="2686"/>
      <c r="X30" s="2686"/>
      <c r="Y30" s="2686"/>
      <c r="Z30" s="2686"/>
      <c r="AA30" s="2686"/>
      <c r="AB30" s="2686"/>
      <c r="AC30" s="2686"/>
      <c r="AD30" s="2686"/>
      <c r="AE30" s="2687"/>
      <c r="AF30" s="182"/>
      <c r="AG30" s="183"/>
      <c r="AH30" s="183"/>
      <c r="AI30" s="184"/>
      <c r="AJ30" s="2694"/>
      <c r="AK30" s="2695"/>
      <c r="AL30" s="2695"/>
      <c r="AM30" s="2695"/>
      <c r="AN30" s="2696"/>
      <c r="AP30" s="176"/>
      <c r="AQ30" s="185"/>
      <c r="AR30" s="2603" t="s">
        <v>1083</v>
      </c>
      <c r="AS30" s="2604"/>
      <c r="AT30" s="2607" t="s">
        <v>1084</v>
      </c>
      <c r="AU30" s="2607"/>
      <c r="AV30" s="2607"/>
      <c r="AW30" s="2607"/>
      <c r="AX30" s="2607"/>
      <c r="AY30" s="2607"/>
      <c r="AZ30" s="2608"/>
      <c r="BA30" s="2609"/>
      <c r="BB30" s="2609"/>
      <c r="BC30" s="2609"/>
      <c r="BD30" s="2646"/>
      <c r="BE30" s="2635"/>
      <c r="BF30" s="2636"/>
      <c r="BG30" s="2666"/>
      <c r="BH30" s="2667"/>
      <c r="BI30" s="2625" t="s">
        <v>1064</v>
      </c>
      <c r="BJ30" s="2625"/>
      <c r="BK30" s="2625"/>
      <c r="BL30" s="2625"/>
      <c r="BM30" s="2625"/>
      <c r="BN30" s="2625"/>
      <c r="BO30" s="2626"/>
      <c r="BP30" s="2627"/>
      <c r="BQ30" s="2627"/>
      <c r="BR30" s="2627"/>
      <c r="BS30" s="2628"/>
      <c r="BT30" s="2647">
        <v>24</v>
      </c>
      <c r="BU30" s="2648"/>
      <c r="BV30" s="277" t="s">
        <v>1085</v>
      </c>
      <c r="BW30" s="277"/>
      <c r="BX30" s="277"/>
      <c r="BY30" s="277"/>
      <c r="BZ30" s="277"/>
      <c r="CA30" s="277"/>
      <c r="CB30" s="1234"/>
    </row>
    <row r="31" spans="1:80" ht="13.5" customHeight="1">
      <c r="A31" s="2679"/>
      <c r="B31" s="2595"/>
      <c r="C31" s="2595"/>
      <c r="D31" s="2595"/>
      <c r="E31" s="2595"/>
      <c r="F31" s="2595"/>
      <c r="G31" s="2595"/>
      <c r="H31" s="2688"/>
      <c r="I31" s="2689"/>
      <c r="J31" s="2689"/>
      <c r="K31" s="2689"/>
      <c r="L31" s="2690"/>
      <c r="M31" s="2688"/>
      <c r="N31" s="2689"/>
      <c r="O31" s="2689"/>
      <c r="P31" s="2689"/>
      <c r="Q31" s="2689"/>
      <c r="R31" s="2690"/>
      <c r="S31" s="2688"/>
      <c r="T31" s="2689"/>
      <c r="U31" s="2689"/>
      <c r="V31" s="2689"/>
      <c r="W31" s="2689"/>
      <c r="X31" s="2689"/>
      <c r="Y31" s="2689"/>
      <c r="Z31" s="2689"/>
      <c r="AA31" s="2689"/>
      <c r="AB31" s="2689"/>
      <c r="AC31" s="2689"/>
      <c r="AD31" s="2689"/>
      <c r="AE31" s="2690"/>
      <c r="AF31" s="2697"/>
      <c r="AG31" s="2547"/>
      <c r="AH31" s="2547"/>
      <c r="AI31" s="2701" t="s">
        <v>687</v>
      </c>
      <c r="AJ31" s="2697"/>
      <c r="AK31" s="2547"/>
      <c r="AL31" s="2547"/>
      <c r="AM31" s="2547"/>
      <c r="AN31" s="2698"/>
      <c r="AP31" s="2653" t="s">
        <v>1086</v>
      </c>
      <c r="AQ31" s="2702"/>
      <c r="AR31" s="2605"/>
      <c r="AS31" s="2606"/>
      <c r="AT31" s="2625" t="s">
        <v>1043</v>
      </c>
      <c r="AU31" s="2625"/>
      <c r="AV31" s="2625"/>
      <c r="AW31" s="2625"/>
      <c r="AX31" s="2625"/>
      <c r="AY31" s="2625"/>
      <c r="AZ31" s="2626"/>
      <c r="BA31" s="2627"/>
      <c r="BB31" s="2627"/>
      <c r="BC31" s="2627"/>
      <c r="BD31" s="2628"/>
      <c r="BE31" s="2635"/>
      <c r="BF31" s="2636"/>
      <c r="BG31" s="2666"/>
      <c r="BH31" s="2667"/>
      <c r="BI31" s="2625" t="s">
        <v>1087</v>
      </c>
      <c r="BJ31" s="2625"/>
      <c r="BK31" s="2625"/>
      <c r="BL31" s="2625"/>
      <c r="BM31" s="2625"/>
      <c r="BN31" s="2625"/>
      <c r="BO31" s="2626"/>
      <c r="BP31" s="2627"/>
      <c r="BQ31" s="2627"/>
      <c r="BR31" s="2627"/>
      <c r="BS31" s="2628"/>
      <c r="BT31" s="2647"/>
      <c r="BU31" s="2648"/>
      <c r="BV31" s="277" t="s">
        <v>1088</v>
      </c>
      <c r="BW31" s="277"/>
      <c r="BX31" s="277"/>
      <c r="BY31" s="277"/>
      <c r="BZ31" s="277"/>
      <c r="CA31" s="277"/>
      <c r="CB31" s="1234"/>
    </row>
    <row r="32" spans="1:80">
      <c r="A32" s="2679"/>
      <c r="B32" s="2595"/>
      <c r="C32" s="2595"/>
      <c r="D32" s="2595"/>
      <c r="E32" s="2595"/>
      <c r="F32" s="2595"/>
      <c r="G32" s="2595"/>
      <c r="H32" s="2688"/>
      <c r="I32" s="2689"/>
      <c r="J32" s="2689"/>
      <c r="K32" s="2689"/>
      <c r="L32" s="2690"/>
      <c r="M32" s="2688"/>
      <c r="N32" s="2689"/>
      <c r="O32" s="2689"/>
      <c r="P32" s="2689"/>
      <c r="Q32" s="2689"/>
      <c r="R32" s="2690"/>
      <c r="S32" s="2688"/>
      <c r="T32" s="2689"/>
      <c r="U32" s="2689"/>
      <c r="V32" s="2689"/>
      <c r="W32" s="2689"/>
      <c r="X32" s="2689"/>
      <c r="Y32" s="2689"/>
      <c r="Z32" s="2689"/>
      <c r="AA32" s="2689"/>
      <c r="AB32" s="2689"/>
      <c r="AC32" s="2689"/>
      <c r="AD32" s="2689"/>
      <c r="AE32" s="2690"/>
      <c r="AF32" s="2697"/>
      <c r="AG32" s="2547"/>
      <c r="AH32" s="2547"/>
      <c r="AI32" s="2701"/>
      <c r="AJ32" s="2697"/>
      <c r="AK32" s="2547"/>
      <c r="AL32" s="2547"/>
      <c r="AM32" s="2547"/>
      <c r="AN32" s="2698"/>
      <c r="AP32" s="2653"/>
      <c r="AQ32" s="2702"/>
      <c r="AR32" s="2605"/>
      <c r="AS32" s="2606"/>
      <c r="AT32" s="2625" t="s">
        <v>1089</v>
      </c>
      <c r="AU32" s="2625"/>
      <c r="AV32" s="2625"/>
      <c r="AW32" s="2625"/>
      <c r="AX32" s="2625"/>
      <c r="AY32" s="2625"/>
      <c r="AZ32" s="2626"/>
      <c r="BA32" s="2627"/>
      <c r="BB32" s="2627"/>
      <c r="BC32" s="2627"/>
      <c r="BD32" s="2628"/>
      <c r="BE32" s="2637"/>
      <c r="BF32" s="2638"/>
      <c r="BG32" s="2703"/>
      <c r="BH32" s="2704"/>
      <c r="BI32" s="2658" t="s">
        <v>1055</v>
      </c>
      <c r="BJ32" s="2658"/>
      <c r="BK32" s="2658"/>
      <c r="BL32" s="2658"/>
      <c r="BM32" s="2658"/>
      <c r="BN32" s="2658"/>
      <c r="BO32" s="2659"/>
      <c r="BP32" s="2660"/>
      <c r="BQ32" s="2660"/>
      <c r="BR32" s="2660"/>
      <c r="BS32" s="2661"/>
      <c r="BT32" s="2647">
        <v>25</v>
      </c>
      <c r="BU32" s="2648"/>
      <c r="BV32" s="277" t="s">
        <v>1090</v>
      </c>
      <c r="BW32" s="277"/>
      <c r="BX32" s="277"/>
      <c r="BY32" s="277"/>
      <c r="BZ32" s="277"/>
      <c r="CA32" s="277"/>
      <c r="CB32" s="1234"/>
    </row>
    <row r="33" spans="1:80">
      <c r="A33" s="2679"/>
      <c r="B33" s="2595"/>
      <c r="C33" s="2595"/>
      <c r="D33" s="2595"/>
      <c r="E33" s="2595"/>
      <c r="F33" s="2595"/>
      <c r="G33" s="2595"/>
      <c r="H33" s="2691"/>
      <c r="I33" s="2692"/>
      <c r="J33" s="2692"/>
      <c r="K33" s="2692"/>
      <c r="L33" s="2693"/>
      <c r="M33" s="2691"/>
      <c r="N33" s="2692"/>
      <c r="O33" s="2692"/>
      <c r="P33" s="2692"/>
      <c r="Q33" s="2692"/>
      <c r="R33" s="2693"/>
      <c r="S33" s="2691"/>
      <c r="T33" s="2692"/>
      <c r="U33" s="2692"/>
      <c r="V33" s="2692"/>
      <c r="W33" s="2692"/>
      <c r="X33" s="2692"/>
      <c r="Y33" s="2692"/>
      <c r="Z33" s="2692"/>
      <c r="AA33" s="2692"/>
      <c r="AB33" s="2692"/>
      <c r="AC33" s="2692"/>
      <c r="AD33" s="2692"/>
      <c r="AE33" s="2693"/>
      <c r="AF33" s="186"/>
      <c r="AG33" s="187"/>
      <c r="AH33" s="187"/>
      <c r="AI33" s="188"/>
      <c r="AJ33" s="2699"/>
      <c r="AK33" s="2700"/>
      <c r="AL33" s="2700"/>
      <c r="AM33" s="2700"/>
      <c r="AN33" s="1802"/>
      <c r="AP33" s="2653"/>
      <c r="AQ33" s="2702"/>
      <c r="AR33" s="2605"/>
      <c r="AS33" s="2606"/>
      <c r="AT33" s="2625" t="s">
        <v>1091</v>
      </c>
      <c r="AU33" s="2625"/>
      <c r="AV33" s="2625"/>
      <c r="AW33" s="2625"/>
      <c r="AX33" s="2625"/>
      <c r="AY33" s="2625"/>
      <c r="AZ33" s="2626"/>
      <c r="BA33" s="2627"/>
      <c r="BB33" s="2627"/>
      <c r="BC33" s="2627"/>
      <c r="BD33" s="2628"/>
      <c r="BE33" s="2633" t="s">
        <v>1092</v>
      </c>
      <c r="BF33" s="2634"/>
      <c r="BG33" s="2664"/>
      <c r="BH33" s="2665"/>
      <c r="BI33" s="2607" t="s">
        <v>1084</v>
      </c>
      <c r="BJ33" s="2607"/>
      <c r="BK33" s="2607"/>
      <c r="BL33" s="2607"/>
      <c r="BM33" s="2607"/>
      <c r="BN33" s="2607"/>
      <c r="BO33" s="2608"/>
      <c r="BP33" s="2609"/>
      <c r="BQ33" s="2609"/>
      <c r="BR33" s="2609"/>
      <c r="BS33" s="2646"/>
      <c r="BT33" s="2647">
        <v>26</v>
      </c>
      <c r="BU33" s="2648"/>
      <c r="BV33" s="277" t="s">
        <v>1093</v>
      </c>
      <c r="BW33" s="277"/>
      <c r="BX33" s="277"/>
      <c r="BY33" s="277"/>
      <c r="BZ33" s="277"/>
      <c r="CA33" s="277"/>
      <c r="CB33" s="1234"/>
    </row>
    <row r="34" spans="1:80" ht="13.5" customHeight="1">
      <c r="A34" s="2705" t="s">
        <v>1094</v>
      </c>
      <c r="B34" s="2036"/>
      <c r="C34" s="2036"/>
      <c r="D34" s="2036"/>
      <c r="E34" s="2036"/>
      <c r="F34" s="2036"/>
      <c r="G34" s="2037"/>
      <c r="H34" s="1241"/>
      <c r="I34" s="189" t="s">
        <v>687</v>
      </c>
      <c r="J34" s="1235"/>
      <c r="K34" s="189" t="s">
        <v>688</v>
      </c>
      <c r="L34" s="1235"/>
      <c r="M34" s="190" t="s">
        <v>689</v>
      </c>
      <c r="N34" s="2706" t="s">
        <v>1095</v>
      </c>
      <c r="O34" s="2707"/>
      <c r="P34" s="2707"/>
      <c r="Q34" s="2707"/>
      <c r="R34" s="2708"/>
      <c r="S34" s="2685"/>
      <c r="T34" s="2686"/>
      <c r="U34" s="2686"/>
      <c r="V34" s="2686"/>
      <c r="W34" s="2686"/>
      <c r="X34" s="2686"/>
      <c r="Y34" s="2686"/>
      <c r="Z34" s="2686"/>
      <c r="AA34" s="2686"/>
      <c r="AB34" s="2686"/>
      <c r="AC34" s="2686"/>
      <c r="AD34" s="2686"/>
      <c r="AE34" s="2687"/>
      <c r="AF34" s="191"/>
      <c r="AG34" s="2710" t="s">
        <v>1096</v>
      </c>
      <c r="AH34" s="2710"/>
      <c r="AI34" s="2710"/>
      <c r="AJ34" s="2710"/>
      <c r="AK34" s="2710"/>
      <c r="AL34" s="2710"/>
      <c r="AM34" s="2710"/>
      <c r="AN34" s="192"/>
      <c r="AP34" s="2653"/>
      <c r="AQ34" s="2702"/>
      <c r="AR34" s="2605"/>
      <c r="AS34" s="2606"/>
      <c r="AT34" s="2625" t="s">
        <v>1097</v>
      </c>
      <c r="AU34" s="2625"/>
      <c r="AV34" s="2625"/>
      <c r="AW34" s="2625"/>
      <c r="AX34" s="2625"/>
      <c r="AY34" s="2625"/>
      <c r="AZ34" s="2626"/>
      <c r="BA34" s="2627"/>
      <c r="BB34" s="2627"/>
      <c r="BC34" s="2627"/>
      <c r="BD34" s="2628"/>
      <c r="BE34" s="2635"/>
      <c r="BF34" s="2636"/>
      <c r="BG34" s="2666"/>
      <c r="BH34" s="2667"/>
      <c r="BI34" s="2625" t="s">
        <v>1098</v>
      </c>
      <c r="BJ34" s="2625"/>
      <c r="BK34" s="2625"/>
      <c r="BL34" s="2625"/>
      <c r="BM34" s="2625"/>
      <c r="BN34" s="2625"/>
      <c r="BO34" s="2626"/>
      <c r="BP34" s="2627"/>
      <c r="BQ34" s="2627"/>
      <c r="BR34" s="2627"/>
      <c r="BS34" s="2628"/>
      <c r="BT34" s="2647">
        <v>27</v>
      </c>
      <c r="BU34" s="2648"/>
      <c r="BV34" s="2034" t="s">
        <v>1099</v>
      </c>
      <c r="BW34" s="2034"/>
      <c r="BX34" s="2034"/>
      <c r="BY34" s="2034"/>
      <c r="BZ34" s="2034"/>
      <c r="CA34" s="2034"/>
      <c r="CB34" s="2632"/>
    </row>
    <row r="35" spans="1:80" ht="13.5" customHeight="1">
      <c r="A35" s="2714" t="s">
        <v>1100</v>
      </c>
      <c r="B35" s="2707"/>
      <c r="C35" s="2707"/>
      <c r="D35" s="2707"/>
      <c r="E35" s="2707"/>
      <c r="F35" s="2707"/>
      <c r="G35" s="2708"/>
      <c r="H35" s="1239"/>
      <c r="I35" s="193" t="s">
        <v>687</v>
      </c>
      <c r="J35" s="1240"/>
      <c r="K35" s="193" t="s">
        <v>688</v>
      </c>
      <c r="L35" s="1240"/>
      <c r="M35" s="194" t="s">
        <v>689</v>
      </c>
      <c r="N35" s="2709"/>
      <c r="O35" s="2595"/>
      <c r="P35" s="2595"/>
      <c r="Q35" s="2595"/>
      <c r="R35" s="2701"/>
      <c r="S35" s="2688"/>
      <c r="T35" s="2689"/>
      <c r="U35" s="2689"/>
      <c r="V35" s="2689"/>
      <c r="W35" s="2689"/>
      <c r="X35" s="2689"/>
      <c r="Y35" s="2689"/>
      <c r="Z35" s="2689"/>
      <c r="AA35" s="2689"/>
      <c r="AB35" s="2689"/>
      <c r="AC35" s="2689"/>
      <c r="AD35" s="2689"/>
      <c r="AE35" s="2690"/>
      <c r="AF35" s="195"/>
      <c r="AG35" s="196"/>
      <c r="AH35" s="2695" t="s">
        <v>1101</v>
      </c>
      <c r="AI35" s="2695"/>
      <c r="AJ35" s="197" t="s">
        <v>1102</v>
      </c>
      <c r="AK35" s="2695" t="s">
        <v>1103</v>
      </c>
      <c r="AL35" s="2695"/>
      <c r="AM35" s="196"/>
      <c r="AN35" s="198"/>
      <c r="AP35" s="2653"/>
      <c r="AQ35" s="2702"/>
      <c r="AR35" s="2605" t="s">
        <v>1104</v>
      </c>
      <c r="AS35" s="2606"/>
      <c r="AT35" s="2625" t="s">
        <v>1041</v>
      </c>
      <c r="AU35" s="2625"/>
      <c r="AV35" s="2625"/>
      <c r="AW35" s="2625"/>
      <c r="AX35" s="2625"/>
      <c r="AY35" s="2625"/>
      <c r="AZ35" s="2626"/>
      <c r="BA35" s="2627"/>
      <c r="BB35" s="2627"/>
      <c r="BC35" s="2627"/>
      <c r="BD35" s="2628"/>
      <c r="BE35" s="2635"/>
      <c r="BF35" s="2636"/>
      <c r="BG35" s="2666"/>
      <c r="BH35" s="2667"/>
      <c r="BI35" s="2625" t="s">
        <v>1105</v>
      </c>
      <c r="BJ35" s="2625"/>
      <c r="BK35" s="2625"/>
      <c r="BL35" s="2625"/>
      <c r="BM35" s="2625"/>
      <c r="BN35" s="2625"/>
      <c r="BO35" s="2626"/>
      <c r="BP35" s="2627"/>
      <c r="BQ35" s="2627"/>
      <c r="BR35" s="2627"/>
      <c r="BS35" s="2628"/>
      <c r="BT35" s="2647">
        <v>28</v>
      </c>
      <c r="BU35" s="2648"/>
      <c r="BV35" s="2034" t="s">
        <v>1106</v>
      </c>
      <c r="BW35" s="2034"/>
      <c r="BX35" s="2034"/>
      <c r="BY35" s="2034"/>
      <c r="BZ35" s="2034"/>
      <c r="CA35" s="2034"/>
      <c r="CB35" s="2632"/>
    </row>
    <row r="36" spans="1:80">
      <c r="A36" s="176"/>
      <c r="B36" s="177"/>
      <c r="C36" s="177"/>
      <c r="D36" s="177"/>
      <c r="E36" s="177"/>
      <c r="F36" s="177"/>
      <c r="G36" s="177"/>
      <c r="H36" s="2715" t="s">
        <v>1107</v>
      </c>
      <c r="I36" s="2716"/>
      <c r="J36" s="2716"/>
      <c r="K36" s="2716"/>
      <c r="L36" s="2716"/>
      <c r="M36" s="2716"/>
      <c r="N36" s="2716"/>
      <c r="O36" s="2716"/>
      <c r="P36" s="2716"/>
      <c r="Q36" s="2716"/>
      <c r="R36" s="2717"/>
      <c r="S36" s="2715" t="s">
        <v>1108</v>
      </c>
      <c r="T36" s="2716"/>
      <c r="U36" s="2716"/>
      <c r="V36" s="2716"/>
      <c r="W36" s="2716"/>
      <c r="X36" s="2716"/>
      <c r="Y36" s="2716"/>
      <c r="Z36" s="2716"/>
      <c r="AA36" s="2716"/>
      <c r="AB36" s="2716"/>
      <c r="AC36" s="2716"/>
      <c r="AD36" s="2716"/>
      <c r="AE36" s="2716"/>
      <c r="AF36" s="2716"/>
      <c r="AG36" s="2716"/>
      <c r="AH36" s="2716"/>
      <c r="AI36" s="2716"/>
      <c r="AJ36" s="2716"/>
      <c r="AK36" s="2716"/>
      <c r="AL36" s="2716"/>
      <c r="AM36" s="2716"/>
      <c r="AN36" s="2718"/>
      <c r="AP36" s="2653"/>
      <c r="AQ36" s="2702"/>
      <c r="AR36" s="2605"/>
      <c r="AS36" s="2606"/>
      <c r="AT36" s="2625" t="s">
        <v>1109</v>
      </c>
      <c r="AU36" s="2625"/>
      <c r="AV36" s="2625"/>
      <c r="AW36" s="2625"/>
      <c r="AX36" s="2625"/>
      <c r="AY36" s="2625"/>
      <c r="AZ36" s="2626"/>
      <c r="BA36" s="2627"/>
      <c r="BB36" s="2627"/>
      <c r="BC36" s="2627"/>
      <c r="BD36" s="2628"/>
      <c r="BE36" s="2635"/>
      <c r="BF36" s="2636"/>
      <c r="BG36" s="2666"/>
      <c r="BH36" s="2667"/>
      <c r="BI36" s="2625" t="s">
        <v>1043</v>
      </c>
      <c r="BJ36" s="2625"/>
      <c r="BK36" s="2625"/>
      <c r="BL36" s="2625"/>
      <c r="BM36" s="2625"/>
      <c r="BN36" s="2625"/>
      <c r="BO36" s="2626"/>
      <c r="BP36" s="2627"/>
      <c r="BQ36" s="2627"/>
      <c r="BR36" s="2627"/>
      <c r="BS36" s="2628"/>
      <c r="BT36" s="2647">
        <v>29</v>
      </c>
      <c r="BU36" s="2648"/>
      <c r="BV36" s="277" t="s">
        <v>1110</v>
      </c>
      <c r="BW36" s="277"/>
      <c r="BX36" s="277"/>
      <c r="BY36" s="277"/>
      <c r="BZ36" s="277"/>
      <c r="CA36" s="277"/>
      <c r="CB36" s="1234"/>
    </row>
    <row r="37" spans="1:80" ht="13.5" customHeight="1">
      <c r="A37" s="175"/>
      <c r="B37" s="2719" t="s">
        <v>1111</v>
      </c>
      <c r="C37" s="2719"/>
      <c r="D37" s="2719"/>
      <c r="E37" s="2719"/>
      <c r="F37" s="2719"/>
      <c r="G37" s="277"/>
      <c r="H37" s="2680" t="s">
        <v>1112</v>
      </c>
      <c r="I37" s="2680"/>
      <c r="J37" s="2680"/>
      <c r="K37" s="2680"/>
      <c r="L37" s="2680"/>
      <c r="M37" s="2680"/>
      <c r="N37" s="2680"/>
      <c r="O37" s="2680"/>
      <c r="P37" s="2680"/>
      <c r="Q37" s="2680"/>
      <c r="R37" s="2680"/>
      <c r="S37" s="2711"/>
      <c r="T37" s="2712"/>
      <c r="U37" s="2712"/>
      <c r="V37" s="2712"/>
      <c r="W37" s="2712"/>
      <c r="X37" s="2712"/>
      <c r="Y37" s="2712"/>
      <c r="Z37" s="2712"/>
      <c r="AA37" s="2712"/>
      <c r="AB37" s="2712"/>
      <c r="AC37" s="2712"/>
      <c r="AD37" s="2712"/>
      <c r="AE37" s="2712"/>
      <c r="AF37" s="2712"/>
      <c r="AG37" s="2712"/>
      <c r="AH37" s="2712"/>
      <c r="AI37" s="2712"/>
      <c r="AJ37" s="2712"/>
      <c r="AK37" s="2712"/>
      <c r="AL37" s="2712"/>
      <c r="AM37" s="2712"/>
      <c r="AN37" s="2713"/>
      <c r="AP37" s="2635" t="s">
        <v>1113</v>
      </c>
      <c r="AQ37" s="2642"/>
      <c r="AR37" s="2605"/>
      <c r="AS37" s="2606"/>
      <c r="AT37" s="2625" t="s">
        <v>1114</v>
      </c>
      <c r="AU37" s="2625"/>
      <c r="AV37" s="2625"/>
      <c r="AW37" s="2625"/>
      <c r="AX37" s="2625"/>
      <c r="AY37" s="2625"/>
      <c r="AZ37" s="2626"/>
      <c r="BA37" s="2627"/>
      <c r="BB37" s="2627"/>
      <c r="BC37" s="2627"/>
      <c r="BD37" s="2628"/>
      <c r="BE37" s="2635"/>
      <c r="BF37" s="2636"/>
      <c r="BG37" s="2666"/>
      <c r="BH37" s="2667"/>
      <c r="BI37" s="2625" t="s">
        <v>1115</v>
      </c>
      <c r="BJ37" s="2625"/>
      <c r="BK37" s="2625"/>
      <c r="BL37" s="2625"/>
      <c r="BM37" s="2625"/>
      <c r="BN37" s="2625"/>
      <c r="BO37" s="2626"/>
      <c r="BP37" s="2627"/>
      <c r="BQ37" s="2627"/>
      <c r="BR37" s="2627"/>
      <c r="BS37" s="2628"/>
      <c r="BT37" s="2647">
        <v>30</v>
      </c>
      <c r="BU37" s="2648"/>
      <c r="BV37" s="277" t="s">
        <v>1116</v>
      </c>
      <c r="BW37" s="277"/>
      <c r="BX37" s="277"/>
      <c r="BY37" s="277"/>
      <c r="BZ37" s="277"/>
      <c r="CA37" s="277"/>
      <c r="CB37" s="1234"/>
    </row>
    <row r="38" spans="1:80">
      <c r="A38" s="175"/>
      <c r="B38" s="2595" t="s">
        <v>1117</v>
      </c>
      <c r="C38" s="2595"/>
      <c r="D38" s="2595"/>
      <c r="E38" s="2595"/>
      <c r="F38" s="2595"/>
      <c r="G38" s="277"/>
      <c r="H38" s="2680"/>
      <c r="I38" s="2680"/>
      <c r="J38" s="2680"/>
      <c r="K38" s="2680"/>
      <c r="L38" s="2680"/>
      <c r="M38" s="2680"/>
      <c r="N38" s="2680"/>
      <c r="O38" s="2680"/>
      <c r="P38" s="2680"/>
      <c r="Q38" s="2680"/>
      <c r="R38" s="2680"/>
      <c r="S38" s="2711"/>
      <c r="T38" s="2712"/>
      <c r="U38" s="2712"/>
      <c r="V38" s="2712"/>
      <c r="W38" s="2712"/>
      <c r="X38" s="2712"/>
      <c r="Y38" s="2712"/>
      <c r="Z38" s="2712"/>
      <c r="AA38" s="2712"/>
      <c r="AB38" s="2712"/>
      <c r="AC38" s="2712"/>
      <c r="AD38" s="2712"/>
      <c r="AE38" s="2712"/>
      <c r="AF38" s="2712"/>
      <c r="AG38" s="2712"/>
      <c r="AH38" s="2712"/>
      <c r="AI38" s="2712"/>
      <c r="AJ38" s="2712"/>
      <c r="AK38" s="2712"/>
      <c r="AL38" s="2712"/>
      <c r="AM38" s="2712"/>
      <c r="AN38" s="2713"/>
      <c r="AP38" s="2635"/>
      <c r="AQ38" s="2642"/>
      <c r="AR38" s="2605"/>
      <c r="AS38" s="2606"/>
      <c r="AT38" s="2625" t="s">
        <v>1118</v>
      </c>
      <c r="AU38" s="2625"/>
      <c r="AV38" s="2625"/>
      <c r="AW38" s="2625"/>
      <c r="AX38" s="2625"/>
      <c r="AY38" s="2625"/>
      <c r="AZ38" s="2626"/>
      <c r="BA38" s="2627"/>
      <c r="BB38" s="2627"/>
      <c r="BC38" s="2627"/>
      <c r="BD38" s="2628"/>
      <c r="BE38" s="2635"/>
      <c r="BF38" s="2636"/>
      <c r="BG38" s="2666"/>
      <c r="BH38" s="2667"/>
      <c r="BI38" s="2625" t="s">
        <v>1119</v>
      </c>
      <c r="BJ38" s="2625"/>
      <c r="BK38" s="2625"/>
      <c r="BL38" s="2625"/>
      <c r="BM38" s="2625"/>
      <c r="BN38" s="2625"/>
      <c r="BO38" s="2626"/>
      <c r="BP38" s="2627"/>
      <c r="BQ38" s="2627"/>
      <c r="BR38" s="2627"/>
      <c r="BS38" s="2628"/>
      <c r="BT38" s="2647">
        <v>31</v>
      </c>
      <c r="BU38" s="2648"/>
      <c r="BV38" s="277" t="s">
        <v>1120</v>
      </c>
      <c r="BW38" s="277"/>
      <c r="BX38" s="277"/>
      <c r="BY38" s="277"/>
      <c r="BZ38" s="277"/>
      <c r="CA38" s="277"/>
      <c r="CB38" s="1234"/>
    </row>
    <row r="39" spans="1:80" ht="13.5" customHeight="1">
      <c r="A39" s="175"/>
      <c r="B39" s="277"/>
      <c r="C39" s="277"/>
      <c r="D39" s="277"/>
      <c r="E39" s="277"/>
      <c r="F39" s="277"/>
      <c r="G39" s="277"/>
      <c r="H39" s="2680" t="s">
        <v>1121</v>
      </c>
      <c r="I39" s="2680"/>
      <c r="J39" s="2680"/>
      <c r="K39" s="2680"/>
      <c r="L39" s="2680"/>
      <c r="M39" s="2680"/>
      <c r="N39" s="2680"/>
      <c r="O39" s="2680"/>
      <c r="P39" s="2680"/>
      <c r="Q39" s="2680"/>
      <c r="R39" s="2680"/>
      <c r="S39" s="2711"/>
      <c r="T39" s="2712"/>
      <c r="U39" s="2712"/>
      <c r="V39" s="2712"/>
      <c r="W39" s="2712"/>
      <c r="X39" s="2712"/>
      <c r="Y39" s="2712"/>
      <c r="Z39" s="2712"/>
      <c r="AA39" s="2712"/>
      <c r="AB39" s="2712"/>
      <c r="AC39" s="2712"/>
      <c r="AD39" s="2712"/>
      <c r="AE39" s="2712"/>
      <c r="AF39" s="2712"/>
      <c r="AG39" s="2712"/>
      <c r="AH39" s="2712"/>
      <c r="AI39" s="2712"/>
      <c r="AJ39" s="2712"/>
      <c r="AK39" s="2712"/>
      <c r="AL39" s="2712"/>
      <c r="AM39" s="2712"/>
      <c r="AN39" s="2713"/>
      <c r="AP39" s="2635"/>
      <c r="AQ39" s="2642"/>
      <c r="AR39" s="2605"/>
      <c r="AS39" s="2606"/>
      <c r="AT39" s="2625" t="s">
        <v>1122</v>
      </c>
      <c r="AU39" s="2625"/>
      <c r="AV39" s="2625"/>
      <c r="AW39" s="2625"/>
      <c r="AX39" s="2625"/>
      <c r="AY39" s="2625"/>
      <c r="AZ39" s="2626"/>
      <c r="BA39" s="2627"/>
      <c r="BB39" s="2627"/>
      <c r="BC39" s="2627"/>
      <c r="BD39" s="2628"/>
      <c r="BE39" s="2637"/>
      <c r="BF39" s="2638"/>
      <c r="BG39" s="2703"/>
      <c r="BH39" s="2704"/>
      <c r="BI39" s="2658" t="s">
        <v>1097</v>
      </c>
      <c r="BJ39" s="2658"/>
      <c r="BK39" s="2658"/>
      <c r="BL39" s="2658"/>
      <c r="BM39" s="2658"/>
      <c r="BN39" s="2658"/>
      <c r="BO39" s="2659"/>
      <c r="BP39" s="2660"/>
      <c r="BQ39" s="2660"/>
      <c r="BR39" s="2660"/>
      <c r="BS39" s="2661"/>
      <c r="BT39" s="2647">
        <v>32</v>
      </c>
      <c r="BU39" s="2648"/>
      <c r="BV39" s="277" t="s">
        <v>1123</v>
      </c>
      <c r="BW39" s="277"/>
      <c r="BX39" s="277"/>
      <c r="BY39" s="277"/>
      <c r="BZ39" s="277"/>
      <c r="CA39" s="277"/>
      <c r="CB39" s="1234"/>
    </row>
    <row r="40" spans="1:80">
      <c r="A40" s="175"/>
      <c r="B40" s="277"/>
      <c r="C40" s="277"/>
      <c r="D40" s="277"/>
      <c r="E40" s="277"/>
      <c r="F40" s="277"/>
      <c r="G40" s="277"/>
      <c r="H40" s="2680"/>
      <c r="I40" s="2680"/>
      <c r="J40" s="2680"/>
      <c r="K40" s="2680"/>
      <c r="L40" s="2680"/>
      <c r="M40" s="2680"/>
      <c r="N40" s="2680"/>
      <c r="O40" s="2680"/>
      <c r="P40" s="2680"/>
      <c r="Q40" s="2680"/>
      <c r="R40" s="2680"/>
      <c r="S40" s="2711"/>
      <c r="T40" s="2712"/>
      <c r="U40" s="2712"/>
      <c r="V40" s="2712"/>
      <c r="W40" s="2712"/>
      <c r="X40" s="2712"/>
      <c r="Y40" s="2712"/>
      <c r="Z40" s="2712"/>
      <c r="AA40" s="2712"/>
      <c r="AB40" s="2712"/>
      <c r="AC40" s="2712"/>
      <c r="AD40" s="2712"/>
      <c r="AE40" s="2712"/>
      <c r="AF40" s="2712"/>
      <c r="AG40" s="2712"/>
      <c r="AH40" s="2712"/>
      <c r="AI40" s="2712"/>
      <c r="AJ40" s="2712"/>
      <c r="AK40" s="2712"/>
      <c r="AL40" s="2712"/>
      <c r="AM40" s="2712"/>
      <c r="AN40" s="2713"/>
      <c r="AP40" s="2635"/>
      <c r="AQ40" s="2642"/>
      <c r="AR40" s="2605"/>
      <c r="AS40" s="2606"/>
      <c r="AT40" s="2625" t="s">
        <v>1044</v>
      </c>
      <c r="AU40" s="2625"/>
      <c r="AV40" s="2625"/>
      <c r="AW40" s="2625"/>
      <c r="AX40" s="2625"/>
      <c r="AY40" s="2625"/>
      <c r="AZ40" s="2626"/>
      <c r="BA40" s="2627"/>
      <c r="BB40" s="2627"/>
      <c r="BC40" s="2627"/>
      <c r="BD40" s="2628"/>
      <c r="BE40" s="2633" t="s">
        <v>1124</v>
      </c>
      <c r="BF40" s="2634"/>
      <c r="BG40" s="2664"/>
      <c r="BH40" s="2665"/>
      <c r="BI40" s="2607" t="s">
        <v>1125</v>
      </c>
      <c r="BJ40" s="2607"/>
      <c r="BK40" s="2607"/>
      <c r="BL40" s="2607"/>
      <c r="BM40" s="2607"/>
      <c r="BN40" s="2607"/>
      <c r="BO40" s="2608"/>
      <c r="BP40" s="2609"/>
      <c r="BQ40" s="2609"/>
      <c r="BR40" s="2609"/>
      <c r="BS40" s="2646"/>
      <c r="BT40" s="2647">
        <v>33</v>
      </c>
      <c r="BU40" s="2648"/>
      <c r="BV40" s="277" t="s">
        <v>1126</v>
      </c>
      <c r="BW40" s="277"/>
      <c r="BX40" s="277"/>
      <c r="BY40" s="277"/>
      <c r="BZ40" s="277"/>
      <c r="CA40" s="277"/>
      <c r="CB40" s="1234"/>
    </row>
    <row r="41" spans="1:80" ht="15" customHeight="1">
      <c r="A41" s="2736" t="s">
        <v>1127</v>
      </c>
      <c r="B41" s="2738" t="s">
        <v>1128</v>
      </c>
      <c r="C41" s="2739" t="s">
        <v>1129</v>
      </c>
      <c r="D41" s="2740"/>
      <c r="E41" s="2706" t="s">
        <v>1130</v>
      </c>
      <c r="F41" s="2707"/>
      <c r="G41" s="2708"/>
      <c r="H41" s="1231"/>
      <c r="I41" s="196"/>
      <c r="J41" s="196"/>
      <c r="K41" s="196"/>
      <c r="L41" s="196"/>
      <c r="M41" s="184"/>
      <c r="N41" s="2742" t="s">
        <v>1131</v>
      </c>
      <c r="O41" s="1742"/>
      <c r="P41" s="1742"/>
      <c r="Q41" s="1742"/>
      <c r="R41" s="1742"/>
      <c r="S41" s="1742"/>
      <c r="T41" s="1742"/>
      <c r="U41" s="1742"/>
      <c r="V41" s="1742"/>
      <c r="W41" s="1742"/>
      <c r="X41" s="195"/>
      <c r="Y41" s="196"/>
      <c r="Z41" s="196"/>
      <c r="AA41" s="196"/>
      <c r="AB41" s="196"/>
      <c r="AC41" s="196"/>
      <c r="AD41" s="2742" t="s">
        <v>1132</v>
      </c>
      <c r="AE41" s="1742"/>
      <c r="AF41" s="1742"/>
      <c r="AG41" s="1742"/>
      <c r="AH41" s="2745"/>
      <c r="AI41" s="195"/>
      <c r="AJ41" s="196"/>
      <c r="AK41" s="196"/>
      <c r="AL41" s="196"/>
      <c r="AM41" s="196"/>
      <c r="AN41" s="198"/>
      <c r="AP41" s="2635"/>
      <c r="AQ41" s="2642"/>
      <c r="AR41" s="2605"/>
      <c r="AS41" s="2606"/>
      <c r="AT41" s="2625" t="s">
        <v>1133</v>
      </c>
      <c r="AU41" s="2625"/>
      <c r="AV41" s="2625"/>
      <c r="AW41" s="2625"/>
      <c r="AX41" s="2625"/>
      <c r="AY41" s="2625"/>
      <c r="AZ41" s="2626"/>
      <c r="BA41" s="2627"/>
      <c r="BB41" s="2627"/>
      <c r="BC41" s="2627"/>
      <c r="BD41" s="2628"/>
      <c r="BE41" s="2635"/>
      <c r="BF41" s="2636"/>
      <c r="BG41" s="2666"/>
      <c r="BH41" s="2667"/>
      <c r="BI41" s="2625" t="s">
        <v>1134</v>
      </c>
      <c r="BJ41" s="2625"/>
      <c r="BK41" s="2625"/>
      <c r="BL41" s="2625"/>
      <c r="BM41" s="2625"/>
      <c r="BN41" s="2625"/>
      <c r="BO41" s="2626"/>
      <c r="BP41" s="2627"/>
      <c r="BQ41" s="2627"/>
      <c r="BR41" s="2627"/>
      <c r="BS41" s="2628"/>
      <c r="BT41" s="2647">
        <v>34</v>
      </c>
      <c r="BU41" s="2648"/>
      <c r="BV41" s="277" t="s">
        <v>1135</v>
      </c>
      <c r="BW41" s="277"/>
      <c r="BX41" s="277"/>
      <c r="BY41" s="277"/>
      <c r="BZ41" s="277"/>
      <c r="CA41" s="277"/>
      <c r="CB41" s="1234"/>
    </row>
    <row r="42" spans="1:80" ht="15" customHeight="1">
      <c r="A42" s="2635"/>
      <c r="B42" s="2642"/>
      <c r="C42" s="2641"/>
      <c r="D42" s="2636"/>
      <c r="E42" s="2731"/>
      <c r="F42" s="2732"/>
      <c r="G42" s="2733"/>
      <c r="H42" s="1232"/>
      <c r="I42" s="199" t="s">
        <v>687</v>
      </c>
      <c r="J42" s="199"/>
      <c r="K42" s="199" t="s">
        <v>688</v>
      </c>
      <c r="L42" s="199"/>
      <c r="M42" s="188" t="s">
        <v>689</v>
      </c>
      <c r="N42" s="2743"/>
      <c r="O42" s="2031"/>
      <c r="P42" s="2031"/>
      <c r="Q42" s="2031"/>
      <c r="R42" s="2031"/>
      <c r="S42" s="2031"/>
      <c r="T42" s="2031"/>
      <c r="U42" s="2031"/>
      <c r="V42" s="2031"/>
      <c r="W42" s="2031"/>
      <c r="X42" s="200"/>
      <c r="Y42" s="277"/>
      <c r="Z42" s="277"/>
      <c r="AA42" s="277"/>
      <c r="AB42" s="277"/>
      <c r="AC42" s="277"/>
      <c r="AD42" s="2743"/>
      <c r="AE42" s="2031"/>
      <c r="AF42" s="2031"/>
      <c r="AG42" s="2031"/>
      <c r="AH42" s="2746"/>
      <c r="AI42" s="200"/>
      <c r="AJ42" s="277"/>
      <c r="AK42" s="277"/>
      <c r="AL42" s="277"/>
      <c r="AM42" s="277"/>
      <c r="AN42" s="1234"/>
      <c r="AP42" s="2635"/>
      <c r="AQ42" s="2642"/>
      <c r="AR42" s="2605"/>
      <c r="AS42" s="2606"/>
      <c r="AT42" s="2625" t="s">
        <v>1136</v>
      </c>
      <c r="AU42" s="2625"/>
      <c r="AV42" s="2625"/>
      <c r="AW42" s="2625"/>
      <c r="AX42" s="2625"/>
      <c r="AY42" s="2625"/>
      <c r="AZ42" s="2626"/>
      <c r="BA42" s="2627"/>
      <c r="BB42" s="2627"/>
      <c r="BC42" s="2627"/>
      <c r="BD42" s="2628"/>
      <c r="BE42" s="2635"/>
      <c r="BF42" s="2636"/>
      <c r="BG42" s="2666"/>
      <c r="BH42" s="2667"/>
      <c r="BI42" s="2625" t="s">
        <v>1137</v>
      </c>
      <c r="BJ42" s="2625"/>
      <c r="BK42" s="2625"/>
      <c r="BL42" s="2625"/>
      <c r="BM42" s="2625"/>
      <c r="BN42" s="2625"/>
      <c r="BO42" s="2626"/>
      <c r="BP42" s="2627"/>
      <c r="BQ42" s="2627"/>
      <c r="BR42" s="2627"/>
      <c r="BS42" s="2628"/>
      <c r="BT42" s="2647">
        <v>35</v>
      </c>
      <c r="BU42" s="2648"/>
      <c r="BV42" s="277" t="s">
        <v>1138</v>
      </c>
      <c r="BW42" s="277"/>
      <c r="BX42" s="277"/>
      <c r="BY42" s="277"/>
      <c r="BZ42" s="277"/>
      <c r="CA42" s="277"/>
      <c r="CB42" s="1234"/>
    </row>
    <row r="43" spans="1:80" ht="15" customHeight="1">
      <c r="A43" s="2635"/>
      <c r="B43" s="2642"/>
      <c r="C43" s="2641"/>
      <c r="D43" s="2636"/>
      <c r="E43" s="2706" t="s">
        <v>1139</v>
      </c>
      <c r="F43" s="2707"/>
      <c r="G43" s="2708"/>
      <c r="H43" s="1231"/>
      <c r="I43" s="196"/>
      <c r="J43" s="196"/>
      <c r="K43" s="196"/>
      <c r="L43" s="196"/>
      <c r="M43" s="184"/>
      <c r="N43" s="2743"/>
      <c r="O43" s="2031"/>
      <c r="P43" s="2031"/>
      <c r="Q43" s="2031"/>
      <c r="R43" s="2031"/>
      <c r="S43" s="2031"/>
      <c r="T43" s="2031"/>
      <c r="U43" s="2031"/>
      <c r="V43" s="2031"/>
      <c r="W43" s="2031"/>
      <c r="X43" s="201"/>
      <c r="AD43" s="2743"/>
      <c r="AE43" s="2031"/>
      <c r="AF43" s="2031"/>
      <c r="AG43" s="2031"/>
      <c r="AH43" s="2746"/>
      <c r="AI43" s="1230"/>
      <c r="AJ43" s="277"/>
      <c r="AK43" s="113"/>
      <c r="AL43" s="277"/>
      <c r="AM43" s="113"/>
      <c r="AN43" s="1234"/>
      <c r="AP43" s="2637"/>
      <c r="AQ43" s="2720"/>
      <c r="AR43" s="2677"/>
      <c r="AS43" s="2678"/>
      <c r="AT43" s="2658" t="s">
        <v>1140</v>
      </c>
      <c r="AU43" s="2658"/>
      <c r="AV43" s="2658"/>
      <c r="AW43" s="2658"/>
      <c r="AX43" s="2658"/>
      <c r="AY43" s="2658"/>
      <c r="AZ43" s="2659"/>
      <c r="BA43" s="2660"/>
      <c r="BB43" s="2660"/>
      <c r="BC43" s="2660"/>
      <c r="BD43" s="2661"/>
      <c r="BE43" s="2635"/>
      <c r="BF43" s="2636"/>
      <c r="BG43" s="2666"/>
      <c r="BH43" s="2667"/>
      <c r="BI43" s="2625" t="s">
        <v>1141</v>
      </c>
      <c r="BJ43" s="2625"/>
      <c r="BK43" s="2625"/>
      <c r="BL43" s="2625"/>
      <c r="BM43" s="2625"/>
      <c r="BN43" s="2625"/>
      <c r="BO43" s="2626"/>
      <c r="BP43" s="2627"/>
      <c r="BQ43" s="2627"/>
      <c r="BR43" s="2627"/>
      <c r="BS43" s="2628"/>
      <c r="BT43" s="2647">
        <v>36</v>
      </c>
      <c r="BU43" s="2648"/>
      <c r="BV43" s="277" t="s">
        <v>1142</v>
      </c>
      <c r="BW43" s="277"/>
      <c r="BX43" s="277"/>
      <c r="BY43" s="277"/>
      <c r="BZ43" s="277"/>
      <c r="CA43" s="277"/>
      <c r="CB43" s="1234"/>
    </row>
    <row r="44" spans="1:80" ht="15" customHeight="1">
      <c r="A44" s="2635"/>
      <c r="B44" s="2642"/>
      <c r="C44" s="2643"/>
      <c r="D44" s="2741"/>
      <c r="E44" s="2731"/>
      <c r="F44" s="2732"/>
      <c r="G44" s="2733"/>
      <c r="H44" s="1232"/>
      <c r="I44" s="199" t="s">
        <v>687</v>
      </c>
      <c r="J44" s="199"/>
      <c r="K44" s="199" t="s">
        <v>688</v>
      </c>
      <c r="L44" s="199"/>
      <c r="M44" s="188" t="s">
        <v>689</v>
      </c>
      <c r="N44" s="2743"/>
      <c r="O44" s="2031"/>
      <c r="P44" s="2031"/>
      <c r="Q44" s="2031"/>
      <c r="R44" s="2031"/>
      <c r="S44" s="2031"/>
      <c r="T44" s="2031"/>
      <c r="U44" s="2031"/>
      <c r="V44" s="2031"/>
      <c r="W44" s="2031"/>
      <c r="X44" s="1230"/>
      <c r="Y44" s="277" t="s">
        <v>687</v>
      </c>
      <c r="Z44" s="113"/>
      <c r="AA44" s="277" t="s">
        <v>688</v>
      </c>
      <c r="AB44" s="113"/>
      <c r="AC44" s="277" t="s">
        <v>689</v>
      </c>
      <c r="AD44" s="2743"/>
      <c r="AE44" s="2031"/>
      <c r="AF44" s="2031"/>
      <c r="AG44" s="2031"/>
      <c r="AH44" s="2746"/>
      <c r="AI44" s="1230"/>
      <c r="AJ44" s="277" t="s">
        <v>687</v>
      </c>
      <c r="AK44" s="113"/>
      <c r="AL44" s="277" t="s">
        <v>688</v>
      </c>
      <c r="AM44" s="113"/>
      <c r="AN44" s="1234" t="s">
        <v>689</v>
      </c>
      <c r="AP44" s="2754" t="s">
        <v>1143</v>
      </c>
      <c r="AQ44" s="2604"/>
      <c r="AR44" s="2664"/>
      <c r="AS44" s="2757"/>
      <c r="AT44" s="2607" t="s">
        <v>1144</v>
      </c>
      <c r="AU44" s="2607"/>
      <c r="AV44" s="2607"/>
      <c r="AW44" s="2607"/>
      <c r="AX44" s="2607"/>
      <c r="AY44" s="2607"/>
      <c r="AZ44" s="2608"/>
      <c r="BA44" s="2609"/>
      <c r="BB44" s="2609"/>
      <c r="BC44" s="2609"/>
      <c r="BD44" s="2646"/>
      <c r="BE44" s="2637"/>
      <c r="BF44" s="2638"/>
      <c r="BG44" s="2703"/>
      <c r="BH44" s="2704"/>
      <c r="BI44" s="2721"/>
      <c r="BJ44" s="2721"/>
      <c r="BK44" s="2721"/>
      <c r="BL44" s="2721"/>
      <c r="BM44" s="2721"/>
      <c r="BN44" s="2721"/>
      <c r="BO44" s="2722"/>
      <c r="BP44" s="2660"/>
      <c r="BQ44" s="2660"/>
      <c r="BR44" s="2660"/>
      <c r="BS44" s="2661"/>
      <c r="BT44" s="2647">
        <v>37</v>
      </c>
      <c r="BU44" s="2648"/>
      <c r="BV44" s="277" t="s">
        <v>1145</v>
      </c>
      <c r="BW44" s="277"/>
      <c r="BX44" s="277"/>
      <c r="BY44" s="277"/>
      <c r="BZ44" s="277"/>
      <c r="CA44" s="277"/>
      <c r="CB44" s="1234"/>
    </row>
    <row r="45" spans="1:80" ht="15" customHeight="1">
      <c r="A45" s="2635"/>
      <c r="B45" s="2642"/>
      <c r="C45" s="2706" t="s">
        <v>1146</v>
      </c>
      <c r="D45" s="2707"/>
      <c r="E45" s="2707"/>
      <c r="F45" s="2707"/>
      <c r="G45" s="2708"/>
      <c r="H45" s="1231"/>
      <c r="I45" s="196"/>
      <c r="J45" s="196"/>
      <c r="K45" s="196"/>
      <c r="L45" s="196"/>
      <c r="M45" s="184"/>
      <c r="N45" s="2743"/>
      <c r="O45" s="2031"/>
      <c r="P45" s="2031"/>
      <c r="Q45" s="2031"/>
      <c r="R45" s="2031"/>
      <c r="S45" s="2031"/>
      <c r="T45" s="2031"/>
      <c r="U45" s="2031"/>
      <c r="V45" s="2031"/>
      <c r="W45" s="2031"/>
      <c r="X45" s="200"/>
      <c r="Y45" s="277"/>
      <c r="Z45" s="277"/>
      <c r="AA45" s="277"/>
      <c r="AB45" s="277"/>
      <c r="AC45" s="277"/>
      <c r="AD45" s="2743"/>
      <c r="AE45" s="2031"/>
      <c r="AF45" s="2031"/>
      <c r="AG45" s="2031"/>
      <c r="AH45" s="2746"/>
      <c r="AI45" s="200"/>
      <c r="AJ45" s="277"/>
      <c r="AK45" s="277"/>
      <c r="AL45" s="277"/>
      <c r="AM45" s="277"/>
      <c r="AN45" s="1234"/>
      <c r="AP45" s="2755"/>
      <c r="AQ45" s="2606"/>
      <c r="AR45" s="2666"/>
      <c r="AS45" s="2758"/>
      <c r="AT45" s="2625" t="s">
        <v>1147</v>
      </c>
      <c r="AU45" s="2625"/>
      <c r="AV45" s="2625"/>
      <c r="AW45" s="2625"/>
      <c r="AX45" s="2625"/>
      <c r="AY45" s="2625"/>
      <c r="AZ45" s="2626"/>
      <c r="BA45" s="2627"/>
      <c r="BB45" s="2627"/>
      <c r="BC45" s="2627"/>
      <c r="BD45" s="2628"/>
      <c r="BE45" s="2633" t="s">
        <v>1148</v>
      </c>
      <c r="BF45" s="2634"/>
      <c r="BG45" s="2664"/>
      <c r="BH45" s="2665"/>
      <c r="BI45" s="2729"/>
      <c r="BJ45" s="2729"/>
      <c r="BK45" s="2729"/>
      <c r="BL45" s="2729"/>
      <c r="BM45" s="2729"/>
      <c r="BN45" s="2729"/>
      <c r="BO45" s="2730"/>
      <c r="BP45" s="2609"/>
      <c r="BQ45" s="2609"/>
      <c r="BR45" s="2609"/>
      <c r="BS45" s="2646"/>
      <c r="BT45" s="2647">
        <v>38</v>
      </c>
      <c r="BU45" s="2648"/>
      <c r="BV45" s="277" t="s">
        <v>1149</v>
      </c>
      <c r="BW45" s="277"/>
      <c r="BX45" s="277"/>
      <c r="BY45" s="277"/>
      <c r="BZ45" s="277"/>
      <c r="CA45" s="277"/>
      <c r="CB45" s="1234"/>
    </row>
    <row r="46" spans="1:80" ht="15" customHeight="1">
      <c r="A46" s="2737"/>
      <c r="B46" s="2644"/>
      <c r="C46" s="2731"/>
      <c r="D46" s="2732"/>
      <c r="E46" s="2732"/>
      <c r="F46" s="2732"/>
      <c r="G46" s="2733"/>
      <c r="H46" s="1232"/>
      <c r="I46" s="199" t="s">
        <v>687</v>
      </c>
      <c r="J46" s="199"/>
      <c r="K46" s="199" t="s">
        <v>688</v>
      </c>
      <c r="L46" s="199"/>
      <c r="M46" s="188" t="s">
        <v>689</v>
      </c>
      <c r="N46" s="2744"/>
      <c r="O46" s="1779"/>
      <c r="P46" s="1779"/>
      <c r="Q46" s="1779"/>
      <c r="R46" s="1779"/>
      <c r="S46" s="1779"/>
      <c r="T46" s="1779"/>
      <c r="U46" s="1779"/>
      <c r="V46" s="1779"/>
      <c r="W46" s="1779"/>
      <c r="X46" s="202"/>
      <c r="Y46" s="199"/>
      <c r="Z46" s="199"/>
      <c r="AA46" s="199"/>
      <c r="AB46" s="199"/>
      <c r="AC46" s="199"/>
      <c r="AD46" s="2744"/>
      <c r="AE46" s="1779"/>
      <c r="AF46" s="1779"/>
      <c r="AG46" s="1779"/>
      <c r="AH46" s="2747"/>
      <c r="AI46" s="202"/>
      <c r="AJ46" s="199"/>
      <c r="AK46" s="199"/>
      <c r="AL46" s="199"/>
      <c r="AM46" s="199"/>
      <c r="AN46" s="203"/>
      <c r="AP46" s="2755"/>
      <c r="AQ46" s="2606"/>
      <c r="AR46" s="2666"/>
      <c r="AS46" s="2758"/>
      <c r="AT46" s="2625" t="s">
        <v>1133</v>
      </c>
      <c r="AU46" s="2625"/>
      <c r="AV46" s="2625"/>
      <c r="AW46" s="2625"/>
      <c r="AX46" s="2625"/>
      <c r="AY46" s="2625"/>
      <c r="AZ46" s="2626"/>
      <c r="BA46" s="2627"/>
      <c r="BB46" s="2627"/>
      <c r="BC46" s="2627"/>
      <c r="BD46" s="2628"/>
      <c r="BE46" s="2635"/>
      <c r="BF46" s="2636"/>
      <c r="BG46" s="2666"/>
      <c r="BH46" s="2667"/>
      <c r="BI46" s="2760"/>
      <c r="BJ46" s="2760"/>
      <c r="BK46" s="2760"/>
      <c r="BL46" s="2760"/>
      <c r="BM46" s="2760"/>
      <c r="BN46" s="2760"/>
      <c r="BO46" s="2761"/>
      <c r="BP46" s="2627"/>
      <c r="BQ46" s="2627"/>
      <c r="BR46" s="2627"/>
      <c r="BS46" s="2628"/>
      <c r="BT46" s="2647">
        <v>39</v>
      </c>
      <c r="BU46" s="2648"/>
      <c r="BV46" s="277" t="s">
        <v>1150</v>
      </c>
      <c r="BW46" s="277"/>
      <c r="BX46" s="277"/>
      <c r="BY46" s="277"/>
      <c r="BZ46" s="277"/>
      <c r="CA46" s="277"/>
      <c r="CB46" s="1234"/>
    </row>
    <row r="47" spans="1:80" ht="15" customHeight="1">
      <c r="A47" s="2714" t="s">
        <v>1151</v>
      </c>
      <c r="B47" s="2707"/>
      <c r="C47" s="2707"/>
      <c r="D47" s="2707"/>
      <c r="E47" s="2707"/>
      <c r="F47" s="2707"/>
      <c r="G47" s="2707"/>
      <c r="H47" s="2707" t="s">
        <v>1152</v>
      </c>
      <c r="I47" s="2707"/>
      <c r="J47" s="2707"/>
      <c r="K47" s="2708"/>
      <c r="L47" s="2706" t="s">
        <v>1153</v>
      </c>
      <c r="M47" s="2708"/>
      <c r="N47" s="2776"/>
      <c r="O47" s="2752"/>
      <c r="P47" s="2752"/>
      <c r="Q47" s="2752"/>
      <c r="R47" s="2752"/>
      <c r="S47" s="2752"/>
      <c r="T47" s="2707" t="s">
        <v>1154</v>
      </c>
      <c r="U47" s="2707"/>
      <c r="V47" s="2708"/>
      <c r="W47" s="2706" t="s">
        <v>1155</v>
      </c>
      <c r="X47" s="2707"/>
      <c r="Y47" s="2707"/>
      <c r="Z47" s="2708"/>
      <c r="AA47" s="2776"/>
      <c r="AB47" s="2752"/>
      <c r="AC47" s="2752"/>
      <c r="AD47" s="2752"/>
      <c r="AE47" s="2752"/>
      <c r="AF47" s="2707" t="s">
        <v>1154</v>
      </c>
      <c r="AG47" s="2707"/>
      <c r="AH47" s="2708"/>
      <c r="AI47" s="2706" t="s">
        <v>1156</v>
      </c>
      <c r="AJ47" s="2707"/>
      <c r="AK47" s="2707"/>
      <c r="AL47" s="2707"/>
      <c r="AM47" s="2707"/>
      <c r="AN47" s="2734"/>
      <c r="AP47" s="2755"/>
      <c r="AQ47" s="2606"/>
      <c r="AR47" s="2666"/>
      <c r="AS47" s="2758"/>
      <c r="AT47" s="2625" t="s">
        <v>1157</v>
      </c>
      <c r="AU47" s="2625"/>
      <c r="AV47" s="2625"/>
      <c r="AW47" s="2625"/>
      <c r="AX47" s="2625"/>
      <c r="AY47" s="2625"/>
      <c r="AZ47" s="2626"/>
      <c r="BA47" s="2627"/>
      <c r="BB47" s="2627"/>
      <c r="BC47" s="2627"/>
      <c r="BD47" s="2628"/>
      <c r="BE47" s="2635"/>
      <c r="BF47" s="2636"/>
      <c r="BG47" s="2666"/>
      <c r="BH47" s="2667"/>
      <c r="BI47" s="2760"/>
      <c r="BJ47" s="2760"/>
      <c r="BK47" s="2760"/>
      <c r="BL47" s="2760"/>
      <c r="BM47" s="2760"/>
      <c r="BN47" s="2760"/>
      <c r="BO47" s="2761"/>
      <c r="BP47" s="2627"/>
      <c r="BQ47" s="2627"/>
      <c r="BR47" s="2627"/>
      <c r="BS47" s="2628"/>
      <c r="BT47" s="2647">
        <v>40</v>
      </c>
      <c r="BU47" s="2648"/>
      <c r="BV47" s="277" t="s">
        <v>1158</v>
      </c>
      <c r="BW47" s="277"/>
      <c r="BX47" s="277"/>
      <c r="BY47" s="277"/>
      <c r="BZ47" s="277"/>
      <c r="CA47" s="277"/>
      <c r="CB47" s="1234"/>
    </row>
    <row r="48" spans="1:80" ht="15" customHeight="1">
      <c r="A48" s="2679"/>
      <c r="B48" s="2595"/>
      <c r="C48" s="2595"/>
      <c r="D48" s="2595"/>
      <c r="E48" s="2595"/>
      <c r="F48" s="2595"/>
      <c r="G48" s="2595"/>
      <c r="H48" s="2595"/>
      <c r="I48" s="2595"/>
      <c r="J48" s="2595"/>
      <c r="K48" s="2701"/>
      <c r="L48" s="2731"/>
      <c r="M48" s="2733"/>
      <c r="N48" s="2777"/>
      <c r="O48" s="2753"/>
      <c r="P48" s="2753"/>
      <c r="Q48" s="2753"/>
      <c r="R48" s="2753"/>
      <c r="S48" s="2753"/>
      <c r="T48" s="2732"/>
      <c r="U48" s="2732"/>
      <c r="V48" s="2733"/>
      <c r="W48" s="2731"/>
      <c r="X48" s="2732"/>
      <c r="Y48" s="2732"/>
      <c r="Z48" s="2733"/>
      <c r="AA48" s="2777"/>
      <c r="AB48" s="2753"/>
      <c r="AC48" s="2753"/>
      <c r="AD48" s="2753"/>
      <c r="AE48" s="2753"/>
      <c r="AF48" s="2732"/>
      <c r="AG48" s="2732"/>
      <c r="AH48" s="2733"/>
      <c r="AI48" s="2731"/>
      <c r="AJ48" s="2732"/>
      <c r="AK48" s="2732"/>
      <c r="AL48" s="2732"/>
      <c r="AM48" s="2732"/>
      <c r="AN48" s="2735"/>
      <c r="AP48" s="2756"/>
      <c r="AQ48" s="2678"/>
      <c r="AR48" s="2703"/>
      <c r="AS48" s="2759"/>
      <c r="AT48" s="2658" t="s">
        <v>1159</v>
      </c>
      <c r="AU48" s="2658"/>
      <c r="AV48" s="2658"/>
      <c r="AW48" s="2658"/>
      <c r="AX48" s="2658"/>
      <c r="AY48" s="2658"/>
      <c r="AZ48" s="2659"/>
      <c r="BA48" s="2660"/>
      <c r="BB48" s="2660"/>
      <c r="BC48" s="2660"/>
      <c r="BD48" s="2661"/>
      <c r="BE48" s="2637"/>
      <c r="BF48" s="2638"/>
      <c r="BG48" s="2703"/>
      <c r="BH48" s="2704"/>
      <c r="BI48" s="2721"/>
      <c r="BJ48" s="2721"/>
      <c r="BK48" s="2721"/>
      <c r="BL48" s="2721"/>
      <c r="BM48" s="2721"/>
      <c r="BN48" s="2721"/>
      <c r="BO48" s="2722"/>
      <c r="BP48" s="2660"/>
      <c r="BQ48" s="2660"/>
      <c r="BR48" s="2660"/>
      <c r="BS48" s="2661"/>
      <c r="BT48" s="2647">
        <v>41</v>
      </c>
      <c r="BU48" s="2648"/>
      <c r="BV48" s="277" t="s">
        <v>1160</v>
      </c>
      <c r="BW48" s="277"/>
      <c r="BX48" s="277"/>
      <c r="BY48" s="277"/>
      <c r="BZ48" s="277"/>
      <c r="CA48" s="277"/>
      <c r="CB48" s="1234"/>
    </row>
    <row r="49" spans="1:80" ht="15" customHeight="1">
      <c r="A49" s="2679"/>
      <c r="B49" s="2595"/>
      <c r="C49" s="2595"/>
      <c r="D49" s="2595"/>
      <c r="E49" s="2595"/>
      <c r="F49" s="2595"/>
      <c r="G49" s="2595"/>
      <c r="H49" s="2595"/>
      <c r="I49" s="2595"/>
      <c r="J49" s="2595"/>
      <c r="K49" s="2701"/>
      <c r="L49" s="2706" t="s">
        <v>1161</v>
      </c>
      <c r="M49" s="2707"/>
      <c r="N49" s="2752"/>
      <c r="O49" s="2752"/>
      <c r="P49" s="2752"/>
      <c r="Q49" s="2752"/>
      <c r="R49" s="2752"/>
      <c r="S49" s="2752"/>
      <c r="T49" s="2707" t="s">
        <v>1154</v>
      </c>
      <c r="U49" s="2707"/>
      <c r="V49" s="2707"/>
      <c r="W49" s="2707" t="s">
        <v>1068</v>
      </c>
      <c r="X49" s="2707"/>
      <c r="Y49" s="2707"/>
      <c r="Z49" s="2707"/>
      <c r="AA49" s="2752"/>
      <c r="AB49" s="2752"/>
      <c r="AC49" s="2752"/>
      <c r="AD49" s="2752"/>
      <c r="AE49" s="2752"/>
      <c r="AF49" s="2707" t="s">
        <v>1154</v>
      </c>
      <c r="AG49" s="2707"/>
      <c r="AH49" s="2707"/>
      <c r="AI49" s="1231"/>
      <c r="AJ49" s="196"/>
      <c r="AK49" s="196"/>
      <c r="AL49" s="196"/>
      <c r="AM49" s="196"/>
      <c r="AN49" s="198"/>
      <c r="AP49" s="2748" t="s">
        <v>1162</v>
      </c>
      <c r="AQ49" s="2599"/>
      <c r="AR49" s="2766" t="s">
        <v>1163</v>
      </c>
      <c r="AS49" s="2766"/>
      <c r="AT49" s="2769" t="s">
        <v>1164</v>
      </c>
      <c r="AU49" s="2769"/>
      <c r="AV49" s="2769"/>
      <c r="AW49" s="2769"/>
      <c r="AX49" s="2769"/>
      <c r="AY49" s="2766" t="s">
        <v>1165</v>
      </c>
      <c r="AZ49" s="2766"/>
      <c r="BA49" s="2709" t="s">
        <v>955</v>
      </c>
      <c r="BB49" s="2595"/>
      <c r="BC49" s="2595"/>
      <c r="BD49" s="2775"/>
      <c r="BE49" s="2748" t="s">
        <v>1166</v>
      </c>
      <c r="BF49" s="2599"/>
      <c r="BG49" s="2766" t="s">
        <v>1163</v>
      </c>
      <c r="BH49" s="2766"/>
      <c r="BI49" s="2769" t="s">
        <v>1167</v>
      </c>
      <c r="BJ49" s="2769"/>
      <c r="BK49" s="2769"/>
      <c r="BL49" s="2769"/>
      <c r="BM49" s="2769"/>
      <c r="BN49" s="2766" t="s">
        <v>1165</v>
      </c>
      <c r="BO49" s="2766"/>
      <c r="BP49" s="2541" t="s">
        <v>955</v>
      </c>
      <c r="BQ49" s="2541"/>
      <c r="BR49" s="2541"/>
      <c r="BS49" s="2770"/>
      <c r="BT49" s="2647">
        <v>42</v>
      </c>
      <c r="BU49" s="2648"/>
      <c r="BV49" s="277" t="s">
        <v>1168</v>
      </c>
      <c r="BW49" s="277"/>
      <c r="BX49" s="277"/>
      <c r="BY49" s="277"/>
      <c r="BZ49" s="277"/>
      <c r="CA49" s="277"/>
      <c r="CB49" s="1234"/>
    </row>
    <row r="50" spans="1:80" ht="15" customHeight="1">
      <c r="A50" s="2679"/>
      <c r="B50" s="2595"/>
      <c r="C50" s="2595"/>
      <c r="D50" s="2595"/>
      <c r="E50" s="2595"/>
      <c r="F50" s="2595"/>
      <c r="G50" s="2595"/>
      <c r="H50" s="2595"/>
      <c r="I50" s="2595"/>
      <c r="J50" s="2595"/>
      <c r="K50" s="2701"/>
      <c r="L50" s="2731"/>
      <c r="M50" s="2732"/>
      <c r="N50" s="2753"/>
      <c r="O50" s="2753"/>
      <c r="P50" s="2753"/>
      <c r="Q50" s="2753"/>
      <c r="R50" s="2753"/>
      <c r="S50" s="2753"/>
      <c r="T50" s="2732"/>
      <c r="U50" s="2732"/>
      <c r="V50" s="2732"/>
      <c r="W50" s="2732"/>
      <c r="X50" s="2732"/>
      <c r="Y50" s="2732"/>
      <c r="Z50" s="2732"/>
      <c r="AA50" s="2753"/>
      <c r="AB50" s="2753"/>
      <c r="AC50" s="2753"/>
      <c r="AD50" s="2753"/>
      <c r="AE50" s="2753"/>
      <c r="AF50" s="2732"/>
      <c r="AG50" s="2732"/>
      <c r="AH50" s="2732"/>
      <c r="AI50" s="1232"/>
      <c r="AJ50" s="199" t="s">
        <v>687</v>
      </c>
      <c r="AK50" s="199"/>
      <c r="AL50" s="199" t="s">
        <v>688</v>
      </c>
      <c r="AM50" s="199"/>
      <c r="AN50" s="203" t="s">
        <v>689</v>
      </c>
      <c r="AP50" s="2749"/>
      <c r="AQ50" s="2680"/>
      <c r="AR50" s="2767"/>
      <c r="AS50" s="2767"/>
      <c r="AT50" s="2771"/>
      <c r="AU50" s="2771"/>
      <c r="AV50" s="2771"/>
      <c r="AW50" s="2771"/>
      <c r="AX50" s="2771"/>
      <c r="AY50" s="2767"/>
      <c r="AZ50" s="2767"/>
      <c r="BA50" s="2709"/>
      <c r="BB50" s="2595"/>
      <c r="BC50" s="2595"/>
      <c r="BD50" s="2775"/>
      <c r="BE50" s="2749"/>
      <c r="BF50" s="2680"/>
      <c r="BG50" s="2767"/>
      <c r="BH50" s="2767"/>
      <c r="BI50" s="2680"/>
      <c r="BJ50" s="2680"/>
      <c r="BK50" s="2680"/>
      <c r="BL50" s="2680"/>
      <c r="BM50" s="2680"/>
      <c r="BN50" s="2767"/>
      <c r="BO50" s="2767"/>
      <c r="BP50" s="2771"/>
      <c r="BQ50" s="2771"/>
      <c r="BR50" s="2771"/>
      <c r="BS50" s="2772"/>
      <c r="BT50" s="2647">
        <v>43</v>
      </c>
      <c r="BU50" s="2648"/>
      <c r="BV50" s="277" t="s">
        <v>1169</v>
      </c>
      <c r="BW50" s="277"/>
      <c r="BX50" s="277"/>
      <c r="BY50" s="277"/>
      <c r="BZ50" s="277"/>
      <c r="CA50" s="277"/>
      <c r="CB50" s="1234"/>
    </row>
    <row r="51" spans="1:80">
      <c r="A51" s="175"/>
      <c r="B51" s="277"/>
      <c r="C51" s="277"/>
      <c r="D51" s="277"/>
      <c r="E51" s="277"/>
      <c r="F51" s="277"/>
      <c r="G51" s="277"/>
      <c r="H51" s="277"/>
      <c r="I51" s="277"/>
      <c r="J51" s="277"/>
      <c r="K51" s="277"/>
      <c r="L51" s="2723"/>
      <c r="M51" s="2724"/>
      <c r="N51" s="2724"/>
      <c r="O51" s="2724"/>
      <c r="P51" s="2724"/>
      <c r="Q51" s="2724"/>
      <c r="R51" s="2724"/>
      <c r="S51" s="2724"/>
      <c r="T51" s="2724"/>
      <c r="U51" s="2724"/>
      <c r="V51" s="2724"/>
      <c r="W51" s="2724"/>
      <c r="X51" s="2724"/>
      <c r="Y51" s="2724"/>
      <c r="Z51" s="2724"/>
      <c r="AA51" s="2724"/>
      <c r="AB51" s="2724"/>
      <c r="AC51" s="2724"/>
      <c r="AD51" s="2724"/>
      <c r="AE51" s="2724"/>
      <c r="AF51" s="2724"/>
      <c r="AG51" s="2724"/>
      <c r="AH51" s="2724"/>
      <c r="AI51" s="2724"/>
      <c r="AJ51" s="2724"/>
      <c r="AK51" s="2724"/>
      <c r="AL51" s="2724"/>
      <c r="AM51" s="2724"/>
      <c r="AN51" s="2725"/>
      <c r="AP51" s="2749"/>
      <c r="AQ51" s="2680"/>
      <c r="AR51" s="2767"/>
      <c r="AS51" s="2767"/>
      <c r="AT51" s="2771"/>
      <c r="AU51" s="2771"/>
      <c r="AV51" s="2771"/>
      <c r="AW51" s="2771"/>
      <c r="AX51" s="2771"/>
      <c r="AY51" s="2767"/>
      <c r="AZ51" s="2767"/>
      <c r="BA51" s="2709"/>
      <c r="BB51" s="2595"/>
      <c r="BC51" s="2595"/>
      <c r="BD51" s="2775"/>
      <c r="BE51" s="2749"/>
      <c r="BF51" s="2680"/>
      <c r="BG51" s="2767"/>
      <c r="BH51" s="2767"/>
      <c r="BI51" s="2680"/>
      <c r="BJ51" s="2680"/>
      <c r="BK51" s="2680"/>
      <c r="BL51" s="2680"/>
      <c r="BM51" s="2680"/>
      <c r="BN51" s="2767"/>
      <c r="BO51" s="2767"/>
      <c r="BP51" s="2771"/>
      <c r="BQ51" s="2771"/>
      <c r="BR51" s="2771"/>
      <c r="BS51" s="2772"/>
      <c r="BT51" s="2647">
        <v>44</v>
      </c>
      <c r="BU51" s="2648"/>
      <c r="BV51" s="277" t="s">
        <v>1170</v>
      </c>
      <c r="BW51" s="277"/>
      <c r="BX51" s="277"/>
      <c r="BY51" s="277"/>
      <c r="BZ51" s="277"/>
      <c r="CA51" s="277"/>
      <c r="CB51" s="1234"/>
    </row>
    <row r="52" spans="1:80">
      <c r="A52" s="175"/>
      <c r="B52" s="277"/>
      <c r="C52" s="277"/>
      <c r="D52" s="277"/>
      <c r="E52" s="277"/>
      <c r="F52" s="277"/>
      <c r="G52" s="277"/>
      <c r="H52" s="277"/>
      <c r="I52" s="277"/>
      <c r="J52" s="277"/>
      <c r="K52" s="277"/>
      <c r="L52" s="2726"/>
      <c r="M52" s="2185"/>
      <c r="N52" s="2185"/>
      <c r="O52" s="2185"/>
      <c r="P52" s="2185"/>
      <c r="Q52" s="2185"/>
      <c r="R52" s="2185"/>
      <c r="S52" s="2185"/>
      <c r="T52" s="2185"/>
      <c r="U52" s="2185"/>
      <c r="V52" s="2185"/>
      <c r="W52" s="2185"/>
      <c r="X52" s="2185"/>
      <c r="Y52" s="2185"/>
      <c r="Z52" s="2185"/>
      <c r="AA52" s="2185"/>
      <c r="AB52" s="2185"/>
      <c r="AC52" s="2185"/>
      <c r="AD52" s="2185"/>
      <c r="AE52" s="2185"/>
      <c r="AF52" s="2185"/>
      <c r="AG52" s="2185"/>
      <c r="AH52" s="2185"/>
      <c r="AI52" s="2185"/>
      <c r="AJ52" s="2185"/>
      <c r="AK52" s="2185"/>
      <c r="AL52" s="2185"/>
      <c r="AM52" s="2185"/>
      <c r="AN52" s="2727"/>
      <c r="AP52" s="2750"/>
      <c r="AQ52" s="2751"/>
      <c r="AR52" s="2768"/>
      <c r="AS52" s="2768"/>
      <c r="AT52" s="2773"/>
      <c r="AU52" s="2773"/>
      <c r="AV52" s="2773"/>
      <c r="AW52" s="2773"/>
      <c r="AX52" s="2773"/>
      <c r="AY52" s="2768"/>
      <c r="AZ52" s="2768"/>
      <c r="BA52" s="2592"/>
      <c r="BB52" s="2584"/>
      <c r="BC52" s="2584"/>
      <c r="BD52" s="2585"/>
      <c r="BE52" s="2750"/>
      <c r="BF52" s="2751"/>
      <c r="BG52" s="2768"/>
      <c r="BH52" s="2768"/>
      <c r="BI52" s="2751"/>
      <c r="BJ52" s="2751"/>
      <c r="BK52" s="2751"/>
      <c r="BL52" s="2751"/>
      <c r="BM52" s="2751"/>
      <c r="BN52" s="2768"/>
      <c r="BO52" s="2768"/>
      <c r="BP52" s="2773"/>
      <c r="BQ52" s="2773"/>
      <c r="BR52" s="2773"/>
      <c r="BS52" s="2774"/>
      <c r="BT52" s="2762">
        <v>45</v>
      </c>
      <c r="BU52" s="2763"/>
      <c r="BV52" s="179" t="s">
        <v>1068</v>
      </c>
      <c r="BW52" s="179"/>
      <c r="BX52" s="179"/>
      <c r="BY52" s="179"/>
      <c r="BZ52" s="179"/>
      <c r="CA52" s="179"/>
      <c r="CB52" s="204"/>
    </row>
    <row r="53" spans="1:80" ht="13.5" customHeight="1">
      <c r="A53" s="2764" t="s">
        <v>1171</v>
      </c>
      <c r="B53" s="2765"/>
      <c r="C53" s="2765"/>
      <c r="D53" s="2765"/>
      <c r="E53" s="2765"/>
      <c r="F53" s="2765"/>
      <c r="G53" s="2765"/>
      <c r="H53" s="2765"/>
      <c r="I53" s="2765"/>
      <c r="J53" s="2765"/>
      <c r="K53" s="2765"/>
      <c r="L53" s="2726"/>
      <c r="M53" s="2185"/>
      <c r="N53" s="2185"/>
      <c r="O53" s="2185"/>
      <c r="P53" s="2185"/>
      <c r="Q53" s="2185"/>
      <c r="R53" s="2185"/>
      <c r="S53" s="2185"/>
      <c r="T53" s="2185"/>
      <c r="U53" s="2185"/>
      <c r="V53" s="2185"/>
      <c r="W53" s="2185"/>
      <c r="X53" s="2185"/>
      <c r="Y53" s="2185"/>
      <c r="Z53" s="2185"/>
      <c r="AA53" s="2185"/>
      <c r="AB53" s="2185"/>
      <c r="AC53" s="2185"/>
      <c r="AD53" s="2185"/>
      <c r="AE53" s="2185"/>
      <c r="AF53" s="2185"/>
      <c r="AG53" s="2185"/>
      <c r="AH53" s="2185"/>
      <c r="AI53" s="2185"/>
      <c r="AJ53" s="2185"/>
      <c r="AK53" s="2185"/>
      <c r="AL53" s="2185"/>
      <c r="AM53" s="2185"/>
      <c r="AN53" s="2727"/>
      <c r="AP53" s="277" t="s">
        <v>1172</v>
      </c>
      <c r="AQ53" s="277"/>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277"/>
      <c r="BQ53" s="277"/>
      <c r="BR53" s="277"/>
      <c r="BS53" s="277"/>
      <c r="BT53" s="277"/>
      <c r="BU53" s="277"/>
      <c r="BV53" s="277"/>
      <c r="BW53" s="277"/>
      <c r="BX53" s="277"/>
      <c r="BY53" s="277"/>
      <c r="BZ53" s="277"/>
      <c r="CA53" s="277"/>
      <c r="CB53" s="277"/>
    </row>
    <row r="54" spans="1:80" ht="13.5" customHeight="1">
      <c r="A54" s="2764"/>
      <c r="B54" s="2765"/>
      <c r="C54" s="2765"/>
      <c r="D54" s="2765"/>
      <c r="E54" s="2765"/>
      <c r="F54" s="2765"/>
      <c r="G54" s="2765"/>
      <c r="H54" s="2765"/>
      <c r="I54" s="2765"/>
      <c r="J54" s="2765"/>
      <c r="K54" s="2765"/>
      <c r="L54" s="2726"/>
      <c r="M54" s="2185"/>
      <c r="N54" s="2185"/>
      <c r="O54" s="2185"/>
      <c r="P54" s="2185"/>
      <c r="Q54" s="2185"/>
      <c r="R54" s="2185"/>
      <c r="S54" s="2185"/>
      <c r="T54" s="2185"/>
      <c r="U54" s="2185"/>
      <c r="V54" s="2185"/>
      <c r="W54" s="2185"/>
      <c r="X54" s="2185"/>
      <c r="Y54" s="2185"/>
      <c r="Z54" s="2185"/>
      <c r="AA54" s="2185"/>
      <c r="AB54" s="2185"/>
      <c r="AC54" s="2185"/>
      <c r="AD54" s="2185"/>
      <c r="AE54" s="2185"/>
      <c r="AF54" s="2185"/>
      <c r="AG54" s="2185"/>
      <c r="AH54" s="2185"/>
      <c r="AI54" s="2185"/>
      <c r="AJ54" s="2185"/>
      <c r="AK54" s="2185"/>
      <c r="AL54" s="2185"/>
      <c r="AM54" s="2185"/>
      <c r="AN54" s="2727"/>
      <c r="AP54" s="277" t="s">
        <v>1173</v>
      </c>
      <c r="AQ54" s="277"/>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row>
    <row r="55" spans="1:80">
      <c r="A55" s="2764" t="s">
        <v>1174</v>
      </c>
      <c r="B55" s="2765"/>
      <c r="C55" s="2765"/>
      <c r="D55" s="2765"/>
      <c r="E55" s="2765"/>
      <c r="F55" s="2765"/>
      <c r="G55" s="2765"/>
      <c r="H55" s="2765"/>
      <c r="I55" s="2765"/>
      <c r="J55" s="2765"/>
      <c r="K55" s="2765"/>
      <c r="L55" s="2726"/>
      <c r="M55" s="2185"/>
      <c r="N55" s="2185"/>
      <c r="O55" s="2185"/>
      <c r="P55" s="2185"/>
      <c r="Q55" s="2185"/>
      <c r="R55" s="2185"/>
      <c r="S55" s="2185"/>
      <c r="T55" s="2185"/>
      <c r="U55" s="2185"/>
      <c r="V55" s="2185"/>
      <c r="W55" s="2185"/>
      <c r="X55" s="2185"/>
      <c r="Y55" s="2185"/>
      <c r="Z55" s="2185"/>
      <c r="AA55" s="2185"/>
      <c r="AB55" s="2185"/>
      <c r="AC55" s="2185"/>
      <c r="AD55" s="2185"/>
      <c r="AE55" s="2185"/>
      <c r="AF55" s="2185"/>
      <c r="AG55" s="2185"/>
      <c r="AH55" s="2185"/>
      <c r="AI55" s="2185"/>
      <c r="AJ55" s="2185"/>
      <c r="AK55" s="2185"/>
      <c r="AL55" s="2185"/>
      <c r="AM55" s="2185"/>
      <c r="AN55" s="2727"/>
      <c r="AP55" s="277" t="s">
        <v>1175</v>
      </c>
      <c r="AQ55" s="277"/>
      <c r="AR55" s="314"/>
      <c r="AS55" s="314"/>
      <c r="AT55" s="314"/>
      <c r="AU55" s="314"/>
      <c r="AV55" s="314"/>
      <c r="AW55" s="314"/>
      <c r="AX55" s="314"/>
      <c r="AY55" s="314"/>
      <c r="AZ55" s="314"/>
      <c r="BA55" s="314"/>
      <c r="BB55" s="314"/>
      <c r="BC55" s="314"/>
      <c r="BD55" s="314"/>
      <c r="BE55" s="314"/>
      <c r="BF55" s="314"/>
      <c r="BG55" s="314"/>
      <c r="BH55" s="314"/>
      <c r="BI55" s="314"/>
      <c r="BJ55" s="314"/>
      <c r="BK55" s="314"/>
      <c r="BL55" s="314"/>
      <c r="BM55" s="314"/>
      <c r="BN55" s="314"/>
      <c r="BO55" s="314"/>
      <c r="BP55" s="314"/>
      <c r="BQ55" s="314"/>
      <c r="BR55" s="314"/>
      <c r="BS55" s="314"/>
      <c r="BT55" s="314"/>
      <c r="BU55" s="314"/>
      <c r="BV55" s="314"/>
      <c r="BW55" s="314"/>
      <c r="BX55" s="314"/>
      <c r="BY55" s="314"/>
      <c r="BZ55" s="314"/>
    </row>
    <row r="56" spans="1:80">
      <c r="A56" s="2764"/>
      <c r="B56" s="2765"/>
      <c r="C56" s="2765"/>
      <c r="D56" s="2765"/>
      <c r="E56" s="2765"/>
      <c r="F56" s="2765"/>
      <c r="G56" s="2765"/>
      <c r="H56" s="2765"/>
      <c r="I56" s="2765"/>
      <c r="J56" s="2765"/>
      <c r="K56" s="2765"/>
      <c r="L56" s="2726"/>
      <c r="M56" s="2185"/>
      <c r="N56" s="2185"/>
      <c r="O56" s="2185"/>
      <c r="P56" s="2185"/>
      <c r="Q56" s="2185"/>
      <c r="R56" s="2185"/>
      <c r="S56" s="2185"/>
      <c r="T56" s="2185"/>
      <c r="U56" s="2185"/>
      <c r="V56" s="2185"/>
      <c r="W56" s="2185"/>
      <c r="X56" s="2185"/>
      <c r="Y56" s="2185"/>
      <c r="Z56" s="2185"/>
      <c r="AA56" s="2185"/>
      <c r="AB56" s="2185"/>
      <c r="AC56" s="2185"/>
      <c r="AD56" s="2185"/>
      <c r="AE56" s="2185"/>
      <c r="AF56" s="2185"/>
      <c r="AG56" s="2185"/>
      <c r="AH56" s="2185"/>
      <c r="AI56" s="2185"/>
      <c r="AJ56" s="2185"/>
      <c r="AK56" s="2185"/>
      <c r="AL56" s="2185"/>
      <c r="AM56" s="2185"/>
      <c r="AN56" s="2727"/>
      <c r="AP56" s="277" t="s">
        <v>1176</v>
      </c>
      <c r="AQ56" s="277"/>
      <c r="AR56" s="314"/>
      <c r="AS56" s="314"/>
      <c r="AT56" s="314"/>
      <c r="AU56" s="314"/>
      <c r="AV56" s="314"/>
      <c r="AW56" s="314"/>
      <c r="AX56" s="314"/>
      <c r="AY56" s="314"/>
      <c r="AZ56" s="314"/>
      <c r="BA56" s="314"/>
      <c r="BB56" s="314"/>
      <c r="BC56" s="314"/>
      <c r="BD56" s="314"/>
      <c r="BE56" s="314"/>
      <c r="BF56" s="314"/>
      <c r="BG56" s="314"/>
      <c r="BH56" s="314"/>
      <c r="BI56" s="314"/>
      <c r="BJ56" s="314"/>
      <c r="BK56" s="314"/>
      <c r="BL56" s="314"/>
      <c r="BM56" s="314"/>
      <c r="BN56" s="314"/>
      <c r="BO56" s="314"/>
      <c r="BP56" s="314"/>
      <c r="BQ56" s="314"/>
      <c r="BR56" s="314"/>
      <c r="BS56" s="314"/>
      <c r="BT56" s="314"/>
      <c r="BU56" s="314"/>
      <c r="BV56" s="314"/>
      <c r="BW56" s="314"/>
      <c r="BX56" s="314"/>
      <c r="BY56" s="314"/>
      <c r="BZ56" s="314"/>
    </row>
    <row r="57" spans="1:80">
      <c r="A57" s="178"/>
      <c r="B57" s="179"/>
      <c r="C57" s="179"/>
      <c r="D57" s="179"/>
      <c r="E57" s="179"/>
      <c r="F57" s="179"/>
      <c r="G57" s="179"/>
      <c r="H57" s="179"/>
      <c r="I57" s="179"/>
      <c r="J57" s="179"/>
      <c r="K57" s="179"/>
      <c r="L57" s="2572"/>
      <c r="M57" s="2573"/>
      <c r="N57" s="2573"/>
      <c r="O57" s="2573"/>
      <c r="P57" s="2573"/>
      <c r="Q57" s="2573"/>
      <c r="R57" s="2573"/>
      <c r="S57" s="2573"/>
      <c r="T57" s="2573"/>
      <c r="U57" s="2573"/>
      <c r="V57" s="2573"/>
      <c r="W57" s="2573"/>
      <c r="X57" s="2573"/>
      <c r="Y57" s="2573"/>
      <c r="Z57" s="2573"/>
      <c r="AA57" s="2573"/>
      <c r="AB57" s="2573"/>
      <c r="AC57" s="2573"/>
      <c r="AD57" s="2573"/>
      <c r="AE57" s="2573"/>
      <c r="AF57" s="2573"/>
      <c r="AG57" s="2573"/>
      <c r="AH57" s="2573"/>
      <c r="AI57" s="2573"/>
      <c r="AJ57" s="2573"/>
      <c r="AK57" s="2573"/>
      <c r="AL57" s="2573"/>
      <c r="AM57" s="2573"/>
      <c r="AN57" s="2728"/>
      <c r="AP57" s="277" t="s">
        <v>1177</v>
      </c>
      <c r="AQ57" s="277"/>
      <c r="AR57" s="314"/>
      <c r="AS57" s="314"/>
      <c r="AT57" s="314"/>
      <c r="AU57" s="314"/>
      <c r="AV57" s="314"/>
      <c r="AW57" s="314"/>
      <c r="AX57" s="314"/>
      <c r="AY57" s="314"/>
      <c r="AZ57" s="314"/>
      <c r="BA57" s="314"/>
      <c r="BB57" s="314"/>
      <c r="BC57" s="314"/>
      <c r="BD57" s="314"/>
      <c r="BE57" s="314"/>
      <c r="BF57" s="314"/>
      <c r="BG57" s="314"/>
      <c r="BH57" s="314"/>
      <c r="BI57" s="314"/>
      <c r="BJ57" s="314"/>
      <c r="BK57" s="314"/>
      <c r="BL57" s="314"/>
      <c r="BM57" s="314"/>
      <c r="BN57" s="314"/>
      <c r="BO57" s="314"/>
      <c r="BP57" s="314"/>
      <c r="BQ57" s="314"/>
      <c r="BR57" s="314"/>
      <c r="BS57" s="314"/>
      <c r="BT57" s="314"/>
      <c r="BU57" s="314"/>
      <c r="BV57" s="314"/>
      <c r="BW57" s="314"/>
      <c r="BX57" s="314"/>
      <c r="BY57" s="314"/>
      <c r="BZ57" s="314"/>
    </row>
    <row r="58" spans="1:80">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P58" s="277" t="s">
        <v>1178</v>
      </c>
      <c r="AQ58" s="277"/>
      <c r="AR58" s="314"/>
      <c r="AS58" s="314"/>
      <c r="AT58" s="314"/>
      <c r="AU58" s="314"/>
      <c r="AV58" s="314"/>
      <c r="AW58" s="314"/>
      <c r="AX58" s="314"/>
      <c r="AY58" s="314"/>
      <c r="AZ58" s="314"/>
      <c r="BA58" s="314"/>
      <c r="BB58" s="314"/>
      <c r="BC58" s="314"/>
      <c r="BD58" s="314"/>
      <c r="BE58" s="314"/>
      <c r="BF58" s="314"/>
      <c r="BG58" s="314"/>
      <c r="BH58" s="314"/>
      <c r="BI58" s="314"/>
      <c r="BJ58" s="314"/>
      <c r="BK58" s="314"/>
      <c r="BL58" s="314"/>
      <c r="BM58" s="314"/>
      <c r="BN58" s="314"/>
      <c r="BO58" s="314"/>
      <c r="BP58" s="314"/>
      <c r="BQ58" s="314"/>
      <c r="BR58" s="314"/>
      <c r="BS58" s="314"/>
      <c r="BT58" s="314"/>
      <c r="BU58" s="314"/>
      <c r="BV58" s="314"/>
      <c r="BW58" s="314"/>
      <c r="BX58" s="314"/>
      <c r="BY58" s="314"/>
      <c r="BZ58" s="314"/>
    </row>
    <row r="59" spans="1:80">
      <c r="AP59" s="277"/>
      <c r="AQ59" s="277" t="s">
        <v>1179</v>
      </c>
      <c r="AS59" s="314"/>
      <c r="AT59" s="314"/>
      <c r="AU59" s="314"/>
      <c r="AV59" s="314"/>
      <c r="AW59" s="314"/>
      <c r="AX59" s="314"/>
      <c r="AY59" s="314"/>
      <c r="AZ59" s="314"/>
      <c r="BA59" s="314"/>
      <c r="BB59" s="314"/>
      <c r="BC59" s="314"/>
      <c r="BD59" s="314"/>
      <c r="BE59" s="314"/>
      <c r="BF59" s="314"/>
      <c r="BG59" s="314"/>
      <c r="BH59" s="314"/>
      <c r="BI59" s="314"/>
      <c r="BJ59" s="314"/>
      <c r="BK59" s="314"/>
      <c r="BL59" s="314"/>
      <c r="BM59" s="314"/>
      <c r="BN59" s="314"/>
      <c r="BO59" s="314"/>
      <c r="BP59" s="314"/>
      <c r="BQ59" s="314"/>
      <c r="BR59" s="314"/>
      <c r="BS59" s="314"/>
      <c r="BT59" s="314"/>
      <c r="BU59" s="314"/>
      <c r="BV59" s="314"/>
      <c r="BW59" s="314"/>
      <c r="BX59" s="314"/>
      <c r="BY59" s="314"/>
      <c r="BZ59" s="314"/>
      <c r="CA59" s="314"/>
      <c r="CB59" s="314"/>
    </row>
    <row r="60" spans="1:80">
      <c r="AP60" s="164"/>
      <c r="AQ60" s="164"/>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5"/>
      <c r="BW60" s="205"/>
      <c r="BX60" s="205"/>
      <c r="BY60" s="205"/>
      <c r="BZ60" s="205"/>
      <c r="CA60" s="205"/>
      <c r="CB60" s="205"/>
    </row>
  </sheetData>
  <protectedRanges>
    <protectedRange sqref="X25:AC42 B3:AN12 A3:A8 A10:A12 A44:AC57 A25:W43 AD25:AN57 AC1 AE1:AN2 AC2:AD2 I1:AB2" name="範囲1"/>
    <protectedRange sqref="A16:E20" name="範囲1_4"/>
    <protectedRange sqref="W13 X13:Z14 V14:W14 W15:AN15 W17 F16:U20 X16:AN20 V16:W16 W19 V18:W18 V20:W20" name="範囲1_3_1"/>
    <protectedRange sqref="AA13:AN14" name="範囲1_1_1_2_1"/>
    <protectedRange sqref="AP2:BS5 AP9:BS52 BR6:BS8" name="範囲1_2"/>
    <protectedRange sqref="AP6:BQ8" name="範囲1_1_3"/>
    <protectedRange sqref="A1:H2" name="範囲1_1"/>
    <protectedRange sqref="C13:E13" name="範囲1_1_1_3"/>
    <protectedRange sqref="A13 C14:D15 A15:B15" name="範囲1_2_1_1"/>
    <protectedRange sqref="E14:E15" name="範囲1_1_1_1_2_1"/>
    <protectedRange sqref="U13" name="範囲1_3_1_1"/>
    <protectedRange sqref="F13:P13 R13:T13" name="範囲1_1_2_1_1"/>
    <protectedRange sqref="U14:U15" name="範囲1_3_1_3"/>
    <protectedRange sqref="P14:Q15 T14:T15" name="範囲1_1_2_1_2"/>
    <protectedRange sqref="B14 G14:S15" name="範囲1_1_1_1_1_1_2"/>
  </protectedRanges>
  <mergeCells count="416">
    <mergeCell ref="BT51:BU51"/>
    <mergeCell ref="BT52:BU52"/>
    <mergeCell ref="A53:K54"/>
    <mergeCell ref="A55:K56"/>
    <mergeCell ref="BG49:BH52"/>
    <mergeCell ref="BI49:BM49"/>
    <mergeCell ref="BN49:BO52"/>
    <mergeCell ref="BP49:BS52"/>
    <mergeCell ref="BT49:BU49"/>
    <mergeCell ref="AT50:AX52"/>
    <mergeCell ref="BI50:BM52"/>
    <mergeCell ref="BT50:BU50"/>
    <mergeCell ref="AP49:AQ52"/>
    <mergeCell ref="AR49:AS52"/>
    <mergeCell ref="AT49:AX49"/>
    <mergeCell ref="AY49:AZ52"/>
    <mergeCell ref="BA49:BD52"/>
    <mergeCell ref="H47:K50"/>
    <mergeCell ref="L47:M48"/>
    <mergeCell ref="N47:S48"/>
    <mergeCell ref="T47:V48"/>
    <mergeCell ref="W47:Z48"/>
    <mergeCell ref="AA47:AE48"/>
    <mergeCell ref="BT47:BU47"/>
    <mergeCell ref="BC48:BD48"/>
    <mergeCell ref="BG48:BH48"/>
    <mergeCell ref="BI48:BO48"/>
    <mergeCell ref="BP48:BQ48"/>
    <mergeCell ref="BR48:BS48"/>
    <mergeCell ref="BT48:BU48"/>
    <mergeCell ref="AT47:AZ47"/>
    <mergeCell ref="BA47:BB47"/>
    <mergeCell ref="BC47:BD47"/>
    <mergeCell ref="BG47:BH47"/>
    <mergeCell ref="BI47:BO47"/>
    <mergeCell ref="BP47:BQ47"/>
    <mergeCell ref="BR47:BS47"/>
    <mergeCell ref="BC44:BD44"/>
    <mergeCell ref="BT45:BU45"/>
    <mergeCell ref="AT46:AZ46"/>
    <mergeCell ref="BA46:BB46"/>
    <mergeCell ref="BC46:BD46"/>
    <mergeCell ref="BG46:BH46"/>
    <mergeCell ref="BI46:BO46"/>
    <mergeCell ref="BP46:BQ46"/>
    <mergeCell ref="BR46:BS46"/>
    <mergeCell ref="BT46:BU46"/>
    <mergeCell ref="BP45:BQ45"/>
    <mergeCell ref="BR45:BS45"/>
    <mergeCell ref="N49:S50"/>
    <mergeCell ref="T49:V50"/>
    <mergeCell ref="W49:Z50"/>
    <mergeCell ref="AA49:AE50"/>
    <mergeCell ref="AF49:AH50"/>
    <mergeCell ref="AP44:AQ48"/>
    <mergeCell ref="AR44:AS48"/>
    <mergeCell ref="AT44:AZ44"/>
    <mergeCell ref="BA44:BB44"/>
    <mergeCell ref="AT48:AZ48"/>
    <mergeCell ref="BA48:BB48"/>
    <mergeCell ref="L51:AN57"/>
    <mergeCell ref="BC45:BD45"/>
    <mergeCell ref="BE45:BF48"/>
    <mergeCell ref="BG45:BH45"/>
    <mergeCell ref="BI45:BO45"/>
    <mergeCell ref="E43:G44"/>
    <mergeCell ref="BG42:BH42"/>
    <mergeCell ref="BI42:BO42"/>
    <mergeCell ref="A47:G50"/>
    <mergeCell ref="AF47:AH48"/>
    <mergeCell ref="AI47:AN48"/>
    <mergeCell ref="A41:A46"/>
    <mergeCell ref="B41:B46"/>
    <mergeCell ref="C41:D44"/>
    <mergeCell ref="E41:G42"/>
    <mergeCell ref="N41:W46"/>
    <mergeCell ref="AD41:AH46"/>
    <mergeCell ref="C45:G46"/>
    <mergeCell ref="AT45:AZ45"/>
    <mergeCell ref="BA45:BB45"/>
    <mergeCell ref="AT41:AZ41"/>
    <mergeCell ref="BA41:BB41"/>
    <mergeCell ref="BE49:BF52"/>
    <mergeCell ref="L49:M50"/>
    <mergeCell ref="BC41:BD41"/>
    <mergeCell ref="BG41:BH41"/>
    <mergeCell ref="BI41:BO41"/>
    <mergeCell ref="BP41:BQ41"/>
    <mergeCell ref="AT43:AZ43"/>
    <mergeCell ref="BA43:BB43"/>
    <mergeCell ref="BC43:BD43"/>
    <mergeCell ref="BG43:BH43"/>
    <mergeCell ref="BI43:BO43"/>
    <mergeCell ref="BG40:BH40"/>
    <mergeCell ref="BI40:BO40"/>
    <mergeCell ref="BP40:BQ40"/>
    <mergeCell ref="BR40:BS40"/>
    <mergeCell ref="BT40:BU40"/>
    <mergeCell ref="BT43:BU43"/>
    <mergeCell ref="BP44:BQ44"/>
    <mergeCell ref="BR44:BS44"/>
    <mergeCell ref="BT44:BU44"/>
    <mergeCell ref="BR41:BS41"/>
    <mergeCell ref="BT41:BU41"/>
    <mergeCell ref="BP42:BQ42"/>
    <mergeCell ref="BR42:BS42"/>
    <mergeCell ref="BT42:BU42"/>
    <mergeCell ref="BG44:BH44"/>
    <mergeCell ref="BI44:BO44"/>
    <mergeCell ref="BG38:BH38"/>
    <mergeCell ref="BI38:BO38"/>
    <mergeCell ref="BP38:BQ38"/>
    <mergeCell ref="BR38:BS38"/>
    <mergeCell ref="BT38:BU38"/>
    <mergeCell ref="B37:F37"/>
    <mergeCell ref="H37:H38"/>
    <mergeCell ref="I37:R38"/>
    <mergeCell ref="S37:AN38"/>
    <mergeCell ref="AP37:AQ43"/>
    <mergeCell ref="AT37:AZ37"/>
    <mergeCell ref="BA37:BB37"/>
    <mergeCell ref="BC37:BD37"/>
    <mergeCell ref="BG37:BH37"/>
    <mergeCell ref="H39:H40"/>
    <mergeCell ref="I39:R40"/>
    <mergeCell ref="BP43:BQ43"/>
    <mergeCell ref="BR43:BS43"/>
    <mergeCell ref="BI39:BO39"/>
    <mergeCell ref="BP39:BQ39"/>
    <mergeCell ref="BR39:BS39"/>
    <mergeCell ref="BT39:BU39"/>
    <mergeCell ref="AT40:AZ40"/>
    <mergeCell ref="BA40:BB40"/>
    <mergeCell ref="BG39:BH39"/>
    <mergeCell ref="BV34:CB34"/>
    <mergeCell ref="A35:G35"/>
    <mergeCell ref="AH35:AI35"/>
    <mergeCell ref="AK35:AL35"/>
    <mergeCell ref="AR35:AS43"/>
    <mergeCell ref="AT35:AZ35"/>
    <mergeCell ref="BT35:BU35"/>
    <mergeCell ref="BV35:CB35"/>
    <mergeCell ref="H36:R36"/>
    <mergeCell ref="S36:AN36"/>
    <mergeCell ref="AT36:AZ36"/>
    <mergeCell ref="BA36:BB36"/>
    <mergeCell ref="BC36:BD36"/>
    <mergeCell ref="BG36:BH36"/>
    <mergeCell ref="BI36:BO36"/>
    <mergeCell ref="BP36:BQ36"/>
    <mergeCell ref="BA35:BB35"/>
    <mergeCell ref="BC35:BD35"/>
    <mergeCell ref="BG35:BH35"/>
    <mergeCell ref="BI37:BO37"/>
    <mergeCell ref="BP37:BQ37"/>
    <mergeCell ref="BR37:BS37"/>
    <mergeCell ref="BT37:BU37"/>
    <mergeCell ref="BG34:BH34"/>
    <mergeCell ref="BI34:BO34"/>
    <mergeCell ref="BI35:BO35"/>
    <mergeCell ref="BP35:BQ35"/>
    <mergeCell ref="BR35:BS35"/>
    <mergeCell ref="BR36:BS36"/>
    <mergeCell ref="BT36:BU36"/>
    <mergeCell ref="BI33:BO33"/>
    <mergeCell ref="BP33:BQ33"/>
    <mergeCell ref="BR33:BS33"/>
    <mergeCell ref="BT33:BU33"/>
    <mergeCell ref="BP34:BQ34"/>
    <mergeCell ref="BR34:BS34"/>
    <mergeCell ref="BT34:BU34"/>
    <mergeCell ref="AT33:AZ33"/>
    <mergeCell ref="BA33:BB33"/>
    <mergeCell ref="BC33:BD33"/>
    <mergeCell ref="BE33:BF39"/>
    <mergeCell ref="A34:G34"/>
    <mergeCell ref="N34:R35"/>
    <mergeCell ref="S34:AE35"/>
    <mergeCell ref="AG34:AM34"/>
    <mergeCell ref="AT34:AZ34"/>
    <mergeCell ref="BA34:BB34"/>
    <mergeCell ref="BC34:BD34"/>
    <mergeCell ref="S39:AN40"/>
    <mergeCell ref="AT39:AZ39"/>
    <mergeCell ref="BA39:BB39"/>
    <mergeCell ref="BC39:BD39"/>
    <mergeCell ref="B38:F38"/>
    <mergeCell ref="AT38:AZ38"/>
    <mergeCell ref="BA38:BB38"/>
    <mergeCell ref="BC38:BD38"/>
    <mergeCell ref="BC40:BD40"/>
    <mergeCell ref="BE40:BF44"/>
    <mergeCell ref="AT42:AZ42"/>
    <mergeCell ref="BA42:BB42"/>
    <mergeCell ref="BC42:BD42"/>
    <mergeCell ref="BT31:BU31"/>
    <mergeCell ref="AT32:AZ32"/>
    <mergeCell ref="BA32:BB32"/>
    <mergeCell ref="BC32:BD32"/>
    <mergeCell ref="BG32:BH32"/>
    <mergeCell ref="BI32:BO32"/>
    <mergeCell ref="BP32:BQ32"/>
    <mergeCell ref="BR32:BS32"/>
    <mergeCell ref="BT32:BU32"/>
    <mergeCell ref="BI28:BO28"/>
    <mergeCell ref="BP28:BQ28"/>
    <mergeCell ref="BT29:BU29"/>
    <mergeCell ref="H30:L33"/>
    <mergeCell ref="M30:R33"/>
    <mergeCell ref="S30:AE33"/>
    <mergeCell ref="AJ30:AN33"/>
    <mergeCell ref="AR30:AS34"/>
    <mergeCell ref="AT30:AZ30"/>
    <mergeCell ref="BA30:BB30"/>
    <mergeCell ref="BC30:BD30"/>
    <mergeCell ref="BG30:BH30"/>
    <mergeCell ref="BG33:BH33"/>
    <mergeCell ref="BT30:BU30"/>
    <mergeCell ref="AF31:AH32"/>
    <mergeCell ref="AI31:AI32"/>
    <mergeCell ref="AP31:AQ36"/>
    <mergeCell ref="AT31:AZ31"/>
    <mergeCell ref="BA31:BB31"/>
    <mergeCell ref="BC31:BD31"/>
    <mergeCell ref="BG31:BH31"/>
    <mergeCell ref="BI31:BO31"/>
    <mergeCell ref="BP31:BQ31"/>
    <mergeCell ref="BR31:BS31"/>
    <mergeCell ref="BC27:BD27"/>
    <mergeCell ref="BG27:BH27"/>
    <mergeCell ref="BI27:BO27"/>
    <mergeCell ref="BT27:BU27"/>
    <mergeCell ref="A28:G33"/>
    <mergeCell ref="H28:L29"/>
    <mergeCell ref="M28:R29"/>
    <mergeCell ref="S28:AE29"/>
    <mergeCell ref="AF28:AI29"/>
    <mergeCell ref="AJ28:AN28"/>
    <mergeCell ref="BR28:BS28"/>
    <mergeCell ref="BT28:BU28"/>
    <mergeCell ref="AJ29:AN29"/>
    <mergeCell ref="AT29:AZ29"/>
    <mergeCell ref="BA29:BB29"/>
    <mergeCell ref="BC29:BD29"/>
    <mergeCell ref="BG29:BH29"/>
    <mergeCell ref="BI29:BO29"/>
    <mergeCell ref="BP29:BQ29"/>
    <mergeCell ref="BR29:BS29"/>
    <mergeCell ref="AT28:AZ28"/>
    <mergeCell ref="BA28:BB28"/>
    <mergeCell ref="BC28:BD28"/>
    <mergeCell ref="BG28:BH28"/>
    <mergeCell ref="BP24:BQ24"/>
    <mergeCell ref="BR24:BS24"/>
    <mergeCell ref="BT24:BU24"/>
    <mergeCell ref="BT25:BU25"/>
    <mergeCell ref="A26:T27"/>
    <mergeCell ref="U26:AL27"/>
    <mergeCell ref="AM26:AN27"/>
    <mergeCell ref="AT26:AZ26"/>
    <mergeCell ref="BA26:BB26"/>
    <mergeCell ref="BC26:BD26"/>
    <mergeCell ref="A25:T25"/>
    <mergeCell ref="U25:AN25"/>
    <mergeCell ref="AT25:AZ25"/>
    <mergeCell ref="BA25:BB25"/>
    <mergeCell ref="BC25:BD25"/>
    <mergeCell ref="BG25:BH25"/>
    <mergeCell ref="BG26:BH26"/>
    <mergeCell ref="BI26:BO26"/>
    <mergeCell ref="BP26:BQ26"/>
    <mergeCell ref="BR26:BS26"/>
    <mergeCell ref="BT26:BU26"/>
    <mergeCell ref="AR27:AS29"/>
    <mergeCell ref="AT27:AZ27"/>
    <mergeCell ref="BA27:BB27"/>
    <mergeCell ref="BT22:BU22"/>
    <mergeCell ref="AP23:AQ29"/>
    <mergeCell ref="AT23:AZ23"/>
    <mergeCell ref="BA23:BB23"/>
    <mergeCell ref="BC23:BD23"/>
    <mergeCell ref="BE23:BF32"/>
    <mergeCell ref="BG23:BH23"/>
    <mergeCell ref="BI23:BO23"/>
    <mergeCell ref="BP23:BQ23"/>
    <mergeCell ref="BR23:BS23"/>
    <mergeCell ref="BI25:BO25"/>
    <mergeCell ref="BP25:BQ25"/>
    <mergeCell ref="BR25:BS25"/>
    <mergeCell ref="BP27:BQ27"/>
    <mergeCell ref="BR27:BS27"/>
    <mergeCell ref="BI30:BO30"/>
    <mergeCell ref="BP30:BQ30"/>
    <mergeCell ref="BR30:BS30"/>
    <mergeCell ref="BT23:BU23"/>
    <mergeCell ref="AT24:AZ24"/>
    <mergeCell ref="BA24:BB24"/>
    <mergeCell ref="BC24:BD24"/>
    <mergeCell ref="BG24:BH24"/>
    <mergeCell ref="BI24:BO24"/>
    <mergeCell ref="BG22:BH22"/>
    <mergeCell ref="BI22:BO22"/>
    <mergeCell ref="BP22:BQ22"/>
    <mergeCell ref="BR22:BS22"/>
    <mergeCell ref="AT21:AZ21"/>
    <mergeCell ref="BA21:BB21"/>
    <mergeCell ref="BC21:BD21"/>
    <mergeCell ref="BG21:BH21"/>
    <mergeCell ref="BI21:BO21"/>
    <mergeCell ref="BP21:BQ21"/>
    <mergeCell ref="BV18:CB18"/>
    <mergeCell ref="AA19:AN20"/>
    <mergeCell ref="AT19:AZ19"/>
    <mergeCell ref="BA19:BB19"/>
    <mergeCell ref="BC19:BD19"/>
    <mergeCell ref="BG19:BH19"/>
    <mergeCell ref="BI19:BO19"/>
    <mergeCell ref="BP19:BQ19"/>
    <mergeCell ref="BR19:BS19"/>
    <mergeCell ref="BT19:BU19"/>
    <mergeCell ref="AT20:AZ20"/>
    <mergeCell ref="BA20:BB20"/>
    <mergeCell ref="BC20:BD20"/>
    <mergeCell ref="BG20:BH20"/>
    <mergeCell ref="BI20:BO20"/>
    <mergeCell ref="BP20:BQ20"/>
    <mergeCell ref="BR20:BS20"/>
    <mergeCell ref="BT20:BU20"/>
    <mergeCell ref="AP14:AQ22"/>
    <mergeCell ref="AT14:AZ14"/>
    <mergeCell ref="BA14:BB14"/>
    <mergeCell ref="AA13:AN14"/>
    <mergeCell ref="AT22:AZ22"/>
    <mergeCell ref="BA22:BB22"/>
    <mergeCell ref="BT16:BU16"/>
    <mergeCell ref="A17:E18"/>
    <mergeCell ref="F17:R18"/>
    <mergeCell ref="AA17:AL18"/>
    <mergeCell ref="AT17:AZ17"/>
    <mergeCell ref="BA17:BB17"/>
    <mergeCell ref="BC17:BD17"/>
    <mergeCell ref="BI17:BO17"/>
    <mergeCell ref="BP17:BQ17"/>
    <mergeCell ref="BR17:BS17"/>
    <mergeCell ref="BT17:BU17"/>
    <mergeCell ref="AM18:AN18"/>
    <mergeCell ref="AR18:AS26"/>
    <mergeCell ref="AT18:AZ18"/>
    <mergeCell ref="BA18:BB18"/>
    <mergeCell ref="BC18:BD18"/>
    <mergeCell ref="BI18:BO18"/>
    <mergeCell ref="BP18:BQ18"/>
    <mergeCell ref="BR18:BS18"/>
    <mergeCell ref="BT18:BU18"/>
    <mergeCell ref="BR21:BS21"/>
    <mergeCell ref="BT21:BU21"/>
    <mergeCell ref="A22:AN22"/>
    <mergeCell ref="BC22:BD22"/>
    <mergeCell ref="W13:Z14"/>
    <mergeCell ref="W17:Z18"/>
    <mergeCell ref="BV14:CB14"/>
    <mergeCell ref="AA15:AN16"/>
    <mergeCell ref="AT15:AZ15"/>
    <mergeCell ref="BA15:BB15"/>
    <mergeCell ref="BC15:BD15"/>
    <mergeCell ref="BI15:BO15"/>
    <mergeCell ref="BE13:BF22"/>
    <mergeCell ref="BG13:BH18"/>
    <mergeCell ref="BI13:BO13"/>
    <mergeCell ref="BP13:BQ13"/>
    <mergeCell ref="BR13:BS13"/>
    <mergeCell ref="BC13:BD13"/>
    <mergeCell ref="BC14:BD14"/>
    <mergeCell ref="BP15:BQ15"/>
    <mergeCell ref="BR15:BS15"/>
    <mergeCell ref="BT15:BU15"/>
    <mergeCell ref="AT16:AZ16"/>
    <mergeCell ref="BA16:BB16"/>
    <mergeCell ref="BC16:BD16"/>
    <mergeCell ref="BI16:BO16"/>
    <mergeCell ref="BP16:BQ16"/>
    <mergeCell ref="BR16:BS16"/>
    <mergeCell ref="BA11:BD11"/>
    <mergeCell ref="BE11:BO12"/>
    <mergeCell ref="BP11:BS11"/>
    <mergeCell ref="BA12:BB12"/>
    <mergeCell ref="BC12:BD12"/>
    <mergeCell ref="BP12:BQ12"/>
    <mergeCell ref="BR12:BS12"/>
    <mergeCell ref="BI14:BO14"/>
    <mergeCell ref="BP14:BQ14"/>
    <mergeCell ref="BR14:BS14"/>
    <mergeCell ref="W19:Z20"/>
    <mergeCell ref="W15:Z15"/>
    <mergeCell ref="AP6:BD8"/>
    <mergeCell ref="BE6:BQ8"/>
    <mergeCell ref="BR7:BS7"/>
    <mergeCell ref="A8:AN9"/>
    <mergeCell ref="AP9:BD10"/>
    <mergeCell ref="BE9:BS10"/>
    <mergeCell ref="AP2:CB2"/>
    <mergeCell ref="AP4:BD5"/>
    <mergeCell ref="BE4:BS5"/>
    <mergeCell ref="BT4:CB5"/>
    <mergeCell ref="AE5:AG5"/>
    <mergeCell ref="AI5:AJ5"/>
    <mergeCell ref="AL5:AM5"/>
    <mergeCell ref="AG1:AN2"/>
    <mergeCell ref="AC1:AF2"/>
    <mergeCell ref="A1:I1"/>
    <mergeCell ref="AR13:AS17"/>
    <mergeCell ref="AT13:AZ13"/>
    <mergeCell ref="BA13:BB13"/>
    <mergeCell ref="A13:H13"/>
    <mergeCell ref="B14:U15"/>
    <mergeCell ref="AR11:AX12"/>
  </mergeCells>
  <phoneticPr fontId="38"/>
  <pageMargins left="0.82677165354330717" right="0.70866141732283472" top="0.59055118110236227" bottom="0.51181102362204722" header="0.31496062992125984" footer="0.31496062992125984"/>
  <pageSetup paperSize="8" orientation="landscape" r:id="rId1"/>
  <headerFooter>
    <oddFooter>&amp;R&amp;K00-0482022.10.12.改訂</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3FB08-EA5E-4F52-BE14-D953CE760104}">
  <sheetPr>
    <tabColor rgb="FF008E40"/>
  </sheetPr>
  <dimension ref="B1:J29"/>
  <sheetViews>
    <sheetView zoomScale="90" zoomScaleNormal="90" workbookViewId="0">
      <selection activeCell="C33" sqref="E37"/>
    </sheetView>
  </sheetViews>
  <sheetFormatPr defaultColWidth="9" defaultRowHeight="21" customHeight="1"/>
  <cols>
    <col min="1" max="1" width="4.75" style="77" customWidth="1"/>
    <col min="2" max="2" width="22" style="339" customWidth="1"/>
    <col min="3" max="3" width="48.375" style="76" bestFit="1" customWidth="1"/>
    <col min="4" max="4" width="6" style="77" customWidth="1"/>
    <col min="5" max="5" width="29.5" style="77" customWidth="1"/>
    <col min="6" max="6" width="22.875" style="77" customWidth="1"/>
    <col min="7" max="7" width="22.625" style="77" customWidth="1"/>
    <col min="8" max="8" width="9.25" style="77" hidden="1" customWidth="1"/>
    <col min="9" max="9" width="17.25" style="77" hidden="1" customWidth="1"/>
    <col min="10" max="10" width="23.75" style="77" hidden="1" customWidth="1"/>
    <col min="11" max="16384" width="9" style="77"/>
  </cols>
  <sheetData>
    <row r="1" spans="2:10" ht="21" customHeight="1">
      <c r="B1" s="1376" t="s">
        <v>80</v>
      </c>
      <c r="C1" s="1376"/>
      <c r="E1" s="482" t="s">
        <v>81</v>
      </c>
      <c r="F1" s="482" t="s">
        <v>82</v>
      </c>
      <c r="G1" s="482" t="s">
        <v>83</v>
      </c>
      <c r="H1" s="487" t="s">
        <v>84</v>
      </c>
      <c r="I1" s="486" t="s">
        <v>85</v>
      </c>
      <c r="J1" s="486" t="s">
        <v>86</v>
      </c>
    </row>
    <row r="2" spans="2:10" s="340" customFormat="1" ht="21" customHeight="1">
      <c r="B2" s="1024" t="s">
        <v>87</v>
      </c>
      <c r="C2" s="687" t="s">
        <v>88</v>
      </c>
      <c r="E2" s="483"/>
      <c r="F2" s="483"/>
      <c r="G2" s="483"/>
      <c r="H2" s="483"/>
      <c r="I2" s="483"/>
      <c r="J2" s="483"/>
    </row>
    <row r="3" spans="2:10" s="340" customFormat="1" ht="21" customHeight="1">
      <c r="B3" s="1024" t="s">
        <v>89</v>
      </c>
      <c r="C3" s="688"/>
      <c r="E3" s="483"/>
      <c r="F3" s="483"/>
      <c r="G3" s="483"/>
      <c r="H3" s="483"/>
      <c r="I3" s="483"/>
      <c r="J3" s="483"/>
    </row>
    <row r="4" spans="2:10" s="340" customFormat="1" ht="21" customHeight="1">
      <c r="B4" s="1024" t="s">
        <v>90</v>
      </c>
      <c r="C4" s="689"/>
      <c r="E4" s="483"/>
      <c r="F4" s="483"/>
      <c r="G4" s="483"/>
      <c r="H4" s="483"/>
      <c r="I4" s="483"/>
      <c r="J4" s="483"/>
    </row>
    <row r="5" spans="2:10" s="340" customFormat="1" ht="21" customHeight="1">
      <c r="B5" s="1024" t="s">
        <v>91</v>
      </c>
      <c r="C5" s="690"/>
      <c r="E5" s="483"/>
      <c r="F5" s="483"/>
      <c r="G5" s="483"/>
      <c r="H5" s="483"/>
      <c r="I5" s="483"/>
      <c r="J5" s="483"/>
    </row>
    <row r="6" spans="2:10" s="340" customFormat="1" ht="21" customHeight="1">
      <c r="B6" s="1024" t="s">
        <v>92</v>
      </c>
      <c r="C6" s="689"/>
      <c r="E6" s="483"/>
      <c r="F6" s="483"/>
      <c r="G6" s="483"/>
      <c r="H6" s="483"/>
      <c r="I6" s="483"/>
      <c r="J6" s="483"/>
    </row>
    <row r="7" spans="2:10" s="340" customFormat="1" ht="21" customHeight="1">
      <c r="B7" s="1024" t="s">
        <v>93</v>
      </c>
      <c r="C7" s="691"/>
      <c r="E7" s="483"/>
      <c r="F7" s="483"/>
      <c r="G7" s="483"/>
      <c r="H7" s="483"/>
      <c r="I7" s="483"/>
      <c r="J7" s="483"/>
    </row>
    <row r="8" spans="2:10" s="340" customFormat="1" ht="21" customHeight="1">
      <c r="B8" s="1024" t="s">
        <v>94</v>
      </c>
      <c r="C8" s="691"/>
      <c r="E8" s="483"/>
      <c r="F8" s="483"/>
      <c r="G8" s="483"/>
      <c r="H8" s="483"/>
      <c r="I8" s="483"/>
      <c r="J8" s="483"/>
    </row>
    <row r="9" spans="2:10" s="340" customFormat="1" ht="21" customHeight="1">
      <c r="B9" s="1024" t="s">
        <v>95</v>
      </c>
      <c r="C9" s="692"/>
      <c r="E9" s="483"/>
      <c r="F9" s="483"/>
      <c r="G9" s="483"/>
      <c r="H9" s="483"/>
      <c r="I9" s="483"/>
      <c r="J9" s="483"/>
    </row>
    <row r="10" spans="2:10" s="340" customFormat="1" ht="21" customHeight="1">
      <c r="B10" s="1024" t="s">
        <v>96</v>
      </c>
      <c r="C10" s="692"/>
      <c r="E10" s="483"/>
      <c r="F10" s="483"/>
      <c r="G10" s="483"/>
      <c r="H10" s="483"/>
      <c r="I10" s="483"/>
      <c r="J10" s="483"/>
    </row>
    <row r="11" spans="2:10" s="340" customFormat="1" ht="21" customHeight="1">
      <c r="B11" s="1024" t="s">
        <v>97</v>
      </c>
      <c r="C11" s="692"/>
      <c r="E11" s="483"/>
      <c r="F11" s="483"/>
      <c r="G11" s="483"/>
      <c r="H11" s="483"/>
      <c r="I11" s="483"/>
      <c r="J11" s="483"/>
    </row>
    <row r="12" spans="2:10" s="340" customFormat="1" ht="21" customHeight="1">
      <c r="B12" s="1024" t="s">
        <v>98</v>
      </c>
      <c r="C12" s="691"/>
      <c r="E12" s="483"/>
      <c r="F12" s="483"/>
      <c r="G12" s="483"/>
      <c r="H12" s="483"/>
      <c r="I12" s="483"/>
      <c r="J12" s="483"/>
    </row>
    <row r="13" spans="2:10" s="340" customFormat="1" ht="21" customHeight="1">
      <c r="B13" s="1025" t="s">
        <v>99</v>
      </c>
      <c r="C13" s="1029" t="s">
        <v>100</v>
      </c>
      <c r="E13" s="483"/>
      <c r="F13" s="483"/>
      <c r="G13" s="483"/>
      <c r="H13" s="483"/>
      <c r="I13" s="483"/>
      <c r="J13" s="483"/>
    </row>
    <row r="14" spans="2:10" s="340" customFormat="1" ht="21" customHeight="1">
      <c r="B14" s="1025" t="s">
        <v>101</v>
      </c>
      <c r="C14" s="1029" t="s">
        <v>100</v>
      </c>
      <c r="E14" s="483"/>
      <c r="F14" s="483"/>
      <c r="G14" s="483"/>
      <c r="H14" s="483"/>
      <c r="I14" s="483"/>
      <c r="J14" s="483"/>
    </row>
    <row r="15" spans="2:10" s="340" customFormat="1" ht="21" customHeight="1">
      <c r="B15" s="1024" t="s">
        <v>102</v>
      </c>
      <c r="C15" s="1029" t="s">
        <v>100</v>
      </c>
      <c r="E15" s="483"/>
      <c r="F15" s="483"/>
      <c r="G15" s="483"/>
      <c r="H15" s="483"/>
      <c r="I15" s="483"/>
      <c r="J15" s="483"/>
    </row>
    <row r="16" spans="2:10" s="340" customFormat="1" ht="21" customHeight="1">
      <c r="B16" s="1024" t="s">
        <v>103</v>
      </c>
      <c r="C16" s="692"/>
      <c r="E16" s="483"/>
      <c r="F16" s="483"/>
      <c r="G16" s="484"/>
      <c r="H16" s="483"/>
      <c r="I16" s="484"/>
      <c r="J16" s="484"/>
    </row>
    <row r="17" spans="2:10" s="340" customFormat="1" ht="21" customHeight="1">
      <c r="B17" s="1024" t="s">
        <v>104</v>
      </c>
      <c r="C17" s="692"/>
      <c r="E17" s="483"/>
      <c r="F17" s="483"/>
      <c r="G17" s="483"/>
      <c r="H17" s="483"/>
      <c r="I17" s="483"/>
      <c r="J17" s="483"/>
    </row>
    <row r="18" spans="2:10" s="340" customFormat="1" ht="21" customHeight="1">
      <c r="B18" s="1024" t="s">
        <v>105</v>
      </c>
      <c r="C18" s="692"/>
      <c r="E18" s="483"/>
      <c r="F18" s="483"/>
      <c r="G18" s="483"/>
      <c r="H18" s="483"/>
      <c r="I18" s="483"/>
      <c r="J18" s="483"/>
    </row>
    <row r="19" spans="2:10" s="340" customFormat="1" ht="21" customHeight="1">
      <c r="B19" s="1024" t="s">
        <v>106</v>
      </c>
      <c r="C19" s="1323">
        <v>30360723117522</v>
      </c>
      <c r="E19" s="483"/>
      <c r="F19" s="483"/>
      <c r="G19" s="483"/>
      <c r="H19" s="483"/>
      <c r="I19" s="483"/>
      <c r="J19" s="483"/>
    </row>
    <row r="20" spans="2:10" s="340" customFormat="1" ht="21" customHeight="1">
      <c r="B20" s="1024" t="s">
        <v>107</v>
      </c>
      <c r="C20" s="692"/>
      <c r="E20" s="483"/>
      <c r="F20" s="483"/>
      <c r="G20" s="483"/>
      <c r="H20" s="483"/>
      <c r="I20" s="483"/>
      <c r="J20" s="483"/>
    </row>
    <row r="21" spans="2:10" s="340" customFormat="1" ht="21" customHeight="1">
      <c r="B21" s="1026" t="s">
        <v>108</v>
      </c>
      <c r="C21" s="1023"/>
      <c r="E21" s="483"/>
      <c r="F21" s="483"/>
      <c r="G21" s="483"/>
      <c r="H21" s="483"/>
      <c r="I21" s="483"/>
      <c r="J21" s="483"/>
    </row>
    <row r="22" spans="2:10" s="340" customFormat="1" ht="21" customHeight="1">
      <c r="B22" s="1027" t="s">
        <v>109</v>
      </c>
      <c r="C22" s="1030">
        <v>4</v>
      </c>
      <c r="E22" s="483"/>
      <c r="F22" s="483"/>
      <c r="G22" s="483"/>
      <c r="H22" s="483"/>
      <c r="I22" s="483"/>
      <c r="J22" s="483"/>
    </row>
    <row r="23" spans="2:10" s="340" customFormat="1" ht="21" customHeight="1">
      <c r="B23" s="1024" t="s">
        <v>110</v>
      </c>
      <c r="C23" s="1031">
        <v>44800</v>
      </c>
      <c r="E23" s="483"/>
      <c r="F23" s="483"/>
      <c r="G23" s="483"/>
      <c r="H23" s="483"/>
      <c r="I23" s="483"/>
      <c r="J23" s="483"/>
    </row>
    <row r="24" spans="2:10" ht="21" customHeight="1">
      <c r="B24" s="1028" t="s">
        <v>111</v>
      </c>
      <c r="C24" s="1032">
        <v>44800</v>
      </c>
      <c r="E24" s="485"/>
      <c r="F24" s="485"/>
      <c r="G24" s="485"/>
      <c r="H24" s="485"/>
      <c r="I24" s="485"/>
      <c r="J24" s="485"/>
    </row>
    <row r="25" spans="2:10" ht="21" customHeight="1">
      <c r="B25" s="693"/>
      <c r="C25" s="528" t="s">
        <v>112</v>
      </c>
      <c r="E25" s="340" t="s">
        <v>113</v>
      </c>
      <c r="G25" s="340"/>
      <c r="H25" s="340"/>
      <c r="I25" s="340"/>
      <c r="J25" s="340"/>
    </row>
    <row r="26" spans="2:10" ht="21" customHeight="1">
      <c r="C26" s="528" t="s">
        <v>114</v>
      </c>
      <c r="F26" s="340"/>
      <c r="G26" s="340"/>
      <c r="H26" s="340"/>
      <c r="I26" s="340"/>
      <c r="J26" s="340"/>
    </row>
    <row r="27" spans="2:10" ht="21" customHeight="1">
      <c r="B27" s="77"/>
      <c r="E27" s="393"/>
      <c r="F27" s="92"/>
      <c r="H27" s="393"/>
    </row>
    <row r="28" spans="2:10" ht="21" customHeight="1">
      <c r="B28" s="77"/>
      <c r="F28" s="92"/>
    </row>
    <row r="29" spans="2:10" ht="21" customHeight="1">
      <c r="F29" s="92"/>
    </row>
  </sheetData>
  <mergeCells count="1">
    <mergeCell ref="B1:C1"/>
  </mergeCells>
  <phoneticPr fontId="7"/>
  <pageMargins left="0.51181102362204722" right="0.31496062992125984" top="0.74803149606299213" bottom="0.43307086614173229" header="0.31496062992125984" footer="0.31496062992125984"/>
  <pageSetup paperSize="9" scale="90" orientation="landscape" r:id="rId1"/>
  <headerFooter>
    <oddFooter>&amp;R&amp;K00-0472022.10.12.改訂</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B56B0-DB94-466A-AF89-1D9D6CC088F3}">
  <dimension ref="A1:AR42"/>
  <sheetViews>
    <sheetView showZeros="0" topLeftCell="A7" workbookViewId="0">
      <selection activeCell="C33" sqref="E37"/>
    </sheetView>
  </sheetViews>
  <sheetFormatPr defaultColWidth="9" defaultRowHeight="13.5"/>
  <cols>
    <col min="1" max="2" width="2.125" style="165" customWidth="1"/>
    <col min="3" max="7" width="1.625" style="165" customWidth="1"/>
    <col min="8" max="8" width="4.125" style="165" customWidth="1"/>
    <col min="9" max="13" width="2.125" style="165" customWidth="1"/>
    <col min="14" max="14" width="1.625" style="165" customWidth="1"/>
    <col min="15" max="23" width="2.125" style="165" customWidth="1"/>
    <col min="24" max="24" width="4.625" style="165" customWidth="1"/>
    <col min="25" max="34" width="2.125" style="165" customWidth="1"/>
    <col min="35" max="35" width="4.625" style="165" customWidth="1"/>
    <col min="36" max="41" width="2.125" style="165" customWidth="1"/>
    <col min="42" max="16384" width="9" style="165"/>
  </cols>
  <sheetData>
    <row r="1" spans="1:41" ht="16.5" customHeight="1">
      <c r="A1" s="2778" t="s">
        <v>1180</v>
      </c>
      <c r="B1" s="2779"/>
      <c r="C1" s="2779"/>
      <c r="D1" s="2779"/>
      <c r="E1" s="2779"/>
      <c r="F1" s="2779"/>
      <c r="G1" s="2779"/>
      <c r="H1" s="2779"/>
      <c r="I1" s="2779"/>
      <c r="J1" s="2780"/>
      <c r="K1" s="164"/>
      <c r="L1" s="164"/>
      <c r="M1" s="164"/>
      <c r="N1" s="164"/>
      <c r="O1" s="164"/>
      <c r="P1" s="164"/>
      <c r="Q1" s="164"/>
      <c r="R1" s="164"/>
      <c r="S1" s="164"/>
      <c r="T1" s="164"/>
      <c r="U1" s="164"/>
      <c r="V1" s="164"/>
      <c r="W1" s="164"/>
      <c r="X1" s="164"/>
      <c r="Y1" s="164"/>
      <c r="Z1" s="164"/>
      <c r="AA1" s="164"/>
      <c r="AB1" s="2706" t="s">
        <v>933</v>
      </c>
      <c r="AC1" s="2707"/>
      <c r="AD1" s="2707"/>
      <c r="AE1" s="2707"/>
      <c r="AF1" s="2708"/>
      <c r="AG1" s="2596"/>
      <c r="AH1" s="2596"/>
      <c r="AI1" s="2596"/>
      <c r="AJ1" s="2596"/>
      <c r="AK1" s="2596"/>
      <c r="AL1" s="2596"/>
      <c r="AM1" s="2596"/>
      <c r="AN1" s="2596"/>
      <c r="AO1" s="164"/>
    </row>
    <row r="2" spans="1:41" ht="16.5" customHeight="1">
      <c r="A2" s="166"/>
      <c r="B2" s="166"/>
      <c r="C2" s="166"/>
      <c r="D2" s="166"/>
      <c r="E2" s="166"/>
      <c r="F2" s="166"/>
      <c r="G2" s="166"/>
      <c r="H2" s="166"/>
      <c r="I2" s="166"/>
      <c r="J2" s="166"/>
      <c r="K2" s="164"/>
      <c r="L2" s="164"/>
      <c r="M2" s="164"/>
      <c r="N2" s="164"/>
      <c r="O2" s="164"/>
      <c r="P2" s="164"/>
      <c r="Q2" s="164"/>
      <c r="R2" s="164"/>
      <c r="S2" s="164"/>
      <c r="T2" s="164"/>
      <c r="U2" s="164"/>
      <c r="V2" s="164"/>
      <c r="W2" s="164"/>
      <c r="X2" s="164"/>
      <c r="Y2" s="164"/>
      <c r="Z2" s="164"/>
      <c r="AA2" s="164"/>
      <c r="AB2" s="2731"/>
      <c r="AC2" s="2732"/>
      <c r="AD2" s="2732"/>
      <c r="AE2" s="2732"/>
      <c r="AF2" s="2733"/>
      <c r="AG2" s="2597"/>
      <c r="AH2" s="2597"/>
      <c r="AI2" s="2597"/>
      <c r="AJ2" s="2597"/>
      <c r="AK2" s="2597"/>
      <c r="AL2" s="2597"/>
      <c r="AM2" s="2597"/>
      <c r="AN2" s="2597"/>
      <c r="AO2" s="164"/>
    </row>
    <row r="3" spans="1:41">
      <c r="A3" s="166"/>
      <c r="B3" s="166"/>
      <c r="C3" s="166"/>
      <c r="D3" s="166"/>
      <c r="E3" s="166"/>
      <c r="F3" s="166"/>
      <c r="G3" s="166"/>
      <c r="H3" s="166"/>
      <c r="I3" s="166"/>
      <c r="J3" s="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row>
    <row r="4" spans="1:4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2595" t="s">
        <v>1000</v>
      </c>
      <c r="AF4" s="2595"/>
      <c r="AG4" s="2595"/>
      <c r="AH4" s="277" t="s">
        <v>687</v>
      </c>
      <c r="AI4" s="2595" t="s">
        <v>1000</v>
      </c>
      <c r="AJ4" s="2595"/>
      <c r="AK4" s="277" t="s">
        <v>688</v>
      </c>
      <c r="AL4" s="2595" t="s">
        <v>1000</v>
      </c>
      <c r="AM4" s="2595"/>
      <c r="AN4" s="1237" t="s">
        <v>689</v>
      </c>
      <c r="AO4" s="277"/>
    </row>
    <row r="5" spans="1:41" ht="14.25" customHeight="1">
      <c r="A5" s="167"/>
      <c r="B5" s="167"/>
      <c r="C5" s="167"/>
      <c r="D5" s="167"/>
      <c r="E5" s="167"/>
      <c r="F5" s="167"/>
      <c r="G5" s="167"/>
      <c r="H5" s="167"/>
      <c r="I5" s="167"/>
      <c r="J5" s="167"/>
      <c r="K5" s="167"/>
      <c r="L5" s="167"/>
      <c r="M5" s="167"/>
      <c r="N5" s="167"/>
      <c r="O5" s="168"/>
      <c r="P5" s="167"/>
      <c r="Q5" s="167"/>
      <c r="R5" s="167"/>
      <c r="S5" s="167"/>
      <c r="T5" s="167"/>
      <c r="U5" s="167"/>
      <c r="V5" s="167"/>
      <c r="W5" s="167"/>
      <c r="X5" s="167"/>
      <c r="Y5" s="167"/>
      <c r="Z5" s="167"/>
      <c r="AA5" s="167"/>
      <c r="AB5" s="167"/>
      <c r="AC5" s="167"/>
      <c r="AD5" s="167"/>
      <c r="AE5" s="167"/>
      <c r="AF5" s="164"/>
      <c r="AG5" s="167"/>
      <c r="AH5" s="164"/>
      <c r="AI5" s="164"/>
      <c r="AJ5" s="164"/>
      <c r="AK5" s="164"/>
      <c r="AL5" s="164"/>
      <c r="AM5" s="164"/>
      <c r="AN5" s="164"/>
      <c r="AO5" s="164"/>
    </row>
    <row r="6" spans="1:41" ht="21">
      <c r="A6" s="2579" t="s">
        <v>1181</v>
      </c>
      <c r="B6" s="2579"/>
      <c r="C6" s="2579"/>
      <c r="D6" s="2579"/>
      <c r="E6" s="2579"/>
      <c r="F6" s="2579"/>
      <c r="G6" s="2579"/>
      <c r="H6" s="2579"/>
      <c r="I6" s="2579"/>
      <c r="J6" s="2579"/>
      <c r="K6" s="2579"/>
      <c r="L6" s="2579"/>
      <c r="M6" s="2579"/>
      <c r="N6" s="2579"/>
      <c r="O6" s="2579"/>
      <c r="P6" s="2579"/>
      <c r="Q6" s="2579"/>
      <c r="R6" s="2579"/>
      <c r="S6" s="2579"/>
      <c r="T6" s="2579"/>
      <c r="U6" s="2579"/>
      <c r="V6" s="2579"/>
      <c r="W6" s="2579"/>
      <c r="X6" s="2579"/>
      <c r="Y6" s="2579"/>
      <c r="Z6" s="2579"/>
      <c r="AA6" s="2579"/>
      <c r="AB6" s="2579"/>
      <c r="AC6" s="2579"/>
      <c r="AD6" s="2579"/>
      <c r="AE6" s="2579"/>
      <c r="AF6" s="2579"/>
      <c r="AG6" s="2579"/>
      <c r="AH6" s="2579"/>
      <c r="AI6" s="2579"/>
      <c r="AJ6" s="2579"/>
      <c r="AK6" s="2579"/>
      <c r="AL6" s="2579"/>
      <c r="AM6" s="2579"/>
      <c r="AN6" s="2579"/>
      <c r="AO6" s="167"/>
    </row>
    <row r="7" spans="1:41" ht="28.5" customHeight="1">
      <c r="A7" s="167"/>
      <c r="B7" s="167"/>
      <c r="C7" s="167"/>
      <c r="D7" s="167"/>
      <c r="E7" s="167"/>
      <c r="F7" s="167"/>
      <c r="G7" s="167"/>
      <c r="H7" s="167"/>
      <c r="I7" s="167"/>
      <c r="J7" s="167"/>
      <c r="K7" s="167"/>
      <c r="L7" s="167"/>
      <c r="M7" s="167"/>
      <c r="N7" s="167"/>
      <c r="O7" s="168"/>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row>
    <row r="8" spans="1:41" ht="13.5" customHeight="1">
      <c r="A8" s="2610" t="s">
        <v>943</v>
      </c>
      <c r="B8" s="2610"/>
      <c r="C8" s="2610"/>
      <c r="D8" s="2610"/>
      <c r="E8" s="2610"/>
      <c r="F8" s="2610"/>
      <c r="G8" s="2610"/>
      <c r="H8" s="2610"/>
      <c r="I8" s="439"/>
      <c r="J8" s="439"/>
      <c r="K8" s="439"/>
      <c r="L8" s="439"/>
      <c r="M8" s="439"/>
      <c r="N8" s="439"/>
      <c r="O8" s="439"/>
      <c r="P8" s="439"/>
      <c r="Q8" s="439"/>
      <c r="R8" s="439"/>
      <c r="S8" s="439"/>
      <c r="T8" s="439"/>
      <c r="U8" s="180"/>
      <c r="V8" s="2629" t="s">
        <v>945</v>
      </c>
      <c r="W8" s="2629"/>
      <c r="X8" s="2629"/>
      <c r="Y8" s="2629"/>
      <c r="Z8" s="2629"/>
      <c r="AA8" s="1822">
        <f>登録!I8</f>
        <v>0</v>
      </c>
      <c r="AB8" s="1822"/>
      <c r="AC8" s="1822"/>
      <c r="AD8" s="1822"/>
      <c r="AE8" s="1822"/>
      <c r="AF8" s="1822"/>
      <c r="AG8" s="1822"/>
      <c r="AH8" s="1822"/>
      <c r="AI8" s="1822"/>
      <c r="AJ8" s="1822"/>
      <c r="AK8" s="1822"/>
      <c r="AL8" s="1822"/>
      <c r="AM8" s="1822"/>
      <c r="AN8" s="1822"/>
    </row>
    <row r="9" spans="1:41" ht="13.5" customHeight="1">
      <c r="B9" s="2611">
        <f>登録!D2</f>
        <v>0</v>
      </c>
      <c r="C9" s="2611"/>
      <c r="D9" s="2611"/>
      <c r="E9" s="2611"/>
      <c r="F9" s="2611"/>
      <c r="G9" s="2611"/>
      <c r="H9" s="2611"/>
      <c r="I9" s="2611"/>
      <c r="J9" s="2611"/>
      <c r="K9" s="2611"/>
      <c r="L9" s="2611"/>
      <c r="M9" s="2611"/>
      <c r="N9" s="2611"/>
      <c r="O9" s="2611"/>
      <c r="P9" s="2611"/>
      <c r="Q9" s="2611"/>
      <c r="R9" s="2611"/>
      <c r="S9" s="2611"/>
      <c r="T9" s="2611"/>
      <c r="U9" s="2611"/>
      <c r="V9" s="2576"/>
      <c r="W9" s="2576"/>
      <c r="X9" s="2576"/>
      <c r="Y9" s="2576"/>
      <c r="Z9" s="2576"/>
      <c r="AA9" s="1501"/>
      <c r="AB9" s="1501"/>
      <c r="AC9" s="1501"/>
      <c r="AD9" s="1501"/>
      <c r="AE9" s="1501"/>
      <c r="AF9" s="1501"/>
      <c r="AG9" s="1501"/>
      <c r="AH9" s="1501"/>
      <c r="AI9" s="1501"/>
      <c r="AJ9" s="1501"/>
      <c r="AK9" s="1501"/>
      <c r="AL9" s="1501"/>
      <c r="AM9" s="1501"/>
      <c r="AN9" s="1501"/>
    </row>
    <row r="10" spans="1:41">
      <c r="A10" s="440"/>
      <c r="B10" s="2544"/>
      <c r="C10" s="2544"/>
      <c r="D10" s="2544"/>
      <c r="E10" s="2544"/>
      <c r="F10" s="2544"/>
      <c r="G10" s="2544"/>
      <c r="H10" s="2544"/>
      <c r="I10" s="2544"/>
      <c r="J10" s="2544"/>
      <c r="K10" s="2544"/>
      <c r="L10" s="2544"/>
      <c r="M10" s="2544"/>
      <c r="N10" s="2544"/>
      <c r="O10" s="2544"/>
      <c r="P10" s="2544"/>
      <c r="Q10" s="2544"/>
      <c r="R10" s="2544"/>
      <c r="S10" s="2544"/>
      <c r="T10" s="2544"/>
      <c r="U10" s="2544"/>
      <c r="V10" s="1915" t="s">
        <v>947</v>
      </c>
      <c r="W10" s="1915"/>
      <c r="X10" s="1915"/>
      <c r="Y10" s="1915"/>
      <c r="Z10" s="1915"/>
      <c r="AA10" s="1472">
        <v>0</v>
      </c>
      <c r="AB10" s="1472"/>
      <c r="AC10" s="1472"/>
      <c r="AD10" s="1472"/>
      <c r="AE10" s="1472"/>
      <c r="AF10" s="1472"/>
      <c r="AG10" s="1472"/>
      <c r="AH10" s="1472"/>
      <c r="AI10" s="1472"/>
      <c r="AJ10" s="1472"/>
      <c r="AK10" s="1472"/>
      <c r="AL10" s="1472"/>
      <c r="AM10" s="1472"/>
      <c r="AN10" s="1472"/>
    </row>
    <row r="11" spans="1:41" ht="17.25" customHeight="1">
      <c r="A11" s="164"/>
      <c r="B11" s="164"/>
      <c r="C11" s="164"/>
      <c r="D11" s="164"/>
      <c r="E11" s="164"/>
      <c r="F11" s="164"/>
      <c r="G11" s="164"/>
      <c r="H11" s="164"/>
      <c r="I11" s="164"/>
      <c r="J11" s="164"/>
      <c r="K11" s="164"/>
      <c r="L11" s="164"/>
      <c r="M11" s="164"/>
      <c r="N11" s="164"/>
      <c r="O11" s="164"/>
      <c r="P11" s="164"/>
      <c r="Q11" s="164"/>
      <c r="R11" s="164"/>
      <c r="S11" s="166"/>
      <c r="T11" s="166"/>
      <c r="U11" s="166"/>
      <c r="V11" s="442" t="s">
        <v>1029</v>
      </c>
      <c r="W11" s="1534">
        <v>0</v>
      </c>
      <c r="X11" s="1534"/>
      <c r="Y11" s="166" t="s">
        <v>1030</v>
      </c>
      <c r="Z11" s="166" t="s">
        <v>1031</v>
      </c>
      <c r="AA11" s="1546"/>
      <c r="AB11" s="1546"/>
      <c r="AC11" s="1546"/>
      <c r="AD11" s="1546"/>
      <c r="AE11" s="1546"/>
      <c r="AF11" s="1546"/>
      <c r="AG11" s="1546"/>
      <c r="AH11" s="1546"/>
      <c r="AI11" s="1546"/>
      <c r="AJ11" s="1546"/>
      <c r="AK11" s="1546"/>
      <c r="AL11" s="1546"/>
      <c r="AM11" s="1546"/>
      <c r="AN11" s="1546"/>
    </row>
    <row r="12" spans="1:41" ht="13.5" customHeight="1">
      <c r="A12" s="2629" t="s">
        <v>949</v>
      </c>
      <c r="B12" s="2629"/>
      <c r="C12" s="2629"/>
      <c r="D12" s="2629"/>
      <c r="E12" s="2629"/>
      <c r="F12" s="1751">
        <f>登録!D16</f>
        <v>0</v>
      </c>
      <c r="G12" s="1751"/>
      <c r="H12" s="1751"/>
      <c r="I12" s="1751"/>
      <c r="J12" s="1751"/>
      <c r="K12" s="1751"/>
      <c r="L12" s="1751"/>
      <c r="M12" s="1751"/>
      <c r="N12" s="1751"/>
      <c r="O12" s="1751"/>
      <c r="P12" s="1751"/>
      <c r="Q12" s="1751"/>
      <c r="R12" s="1751"/>
      <c r="S12" s="166"/>
      <c r="T12" s="166"/>
      <c r="U12" s="166"/>
      <c r="V12" s="2630" t="s">
        <v>1034</v>
      </c>
      <c r="W12" s="2787"/>
      <c r="X12" s="2787"/>
      <c r="Y12" s="2787"/>
      <c r="Z12" s="2787"/>
      <c r="AA12" s="1751">
        <v>0</v>
      </c>
      <c r="AB12" s="1751"/>
      <c r="AC12" s="1751"/>
      <c r="AD12" s="1751"/>
      <c r="AE12" s="1751"/>
      <c r="AF12" s="1751"/>
      <c r="AG12" s="1751"/>
      <c r="AH12" s="1751"/>
      <c r="AI12" s="1751"/>
      <c r="AJ12" s="1751"/>
      <c r="AK12" s="1751"/>
      <c r="AL12" s="1751"/>
      <c r="AM12" s="167"/>
      <c r="AN12" s="167"/>
    </row>
    <row r="13" spans="1:41">
      <c r="A13" s="2576"/>
      <c r="B13" s="2576"/>
      <c r="C13" s="2576"/>
      <c r="D13" s="2576"/>
      <c r="E13" s="2576"/>
      <c r="F13" s="1495"/>
      <c r="G13" s="1495"/>
      <c r="H13" s="1495"/>
      <c r="I13" s="1495"/>
      <c r="J13" s="1495"/>
      <c r="K13" s="1495"/>
      <c r="L13" s="1495"/>
      <c r="M13" s="1495"/>
      <c r="N13" s="1495"/>
      <c r="O13" s="1495"/>
      <c r="P13" s="1495"/>
      <c r="Q13" s="1495"/>
      <c r="R13" s="1495"/>
      <c r="S13" s="443" t="s">
        <v>637</v>
      </c>
      <c r="T13" s="443"/>
      <c r="U13" s="166"/>
      <c r="V13" s="2788"/>
      <c r="W13" s="2788"/>
      <c r="X13" s="2788"/>
      <c r="Y13" s="2788"/>
      <c r="Z13" s="2788"/>
      <c r="AA13" s="1495"/>
      <c r="AB13" s="1495"/>
      <c r="AC13" s="1495"/>
      <c r="AD13" s="1495"/>
      <c r="AE13" s="1495"/>
      <c r="AF13" s="1495"/>
      <c r="AG13" s="1495"/>
      <c r="AH13" s="1495"/>
      <c r="AI13" s="1495"/>
      <c r="AJ13" s="1495"/>
      <c r="AK13" s="1495"/>
      <c r="AL13" s="1495"/>
      <c r="AM13" s="1804" t="s">
        <v>955</v>
      </c>
      <c r="AN13" s="1804"/>
    </row>
    <row r="14" spans="1:41">
      <c r="A14" s="164"/>
      <c r="B14" s="164"/>
      <c r="C14" s="164"/>
      <c r="D14" s="164"/>
      <c r="E14" s="164"/>
      <c r="F14" s="164"/>
      <c r="G14" s="164"/>
      <c r="H14" s="164"/>
      <c r="I14" s="164"/>
      <c r="J14" s="164"/>
      <c r="K14" s="164"/>
      <c r="L14" s="164"/>
      <c r="M14" s="164"/>
      <c r="N14" s="164"/>
      <c r="O14" s="164"/>
      <c r="P14" s="164"/>
      <c r="Q14" s="164"/>
      <c r="R14" s="164"/>
      <c r="S14" s="164"/>
      <c r="T14" s="164"/>
      <c r="U14" s="166"/>
      <c r="V14" s="2629" t="s">
        <v>957</v>
      </c>
      <c r="W14" s="2629"/>
      <c r="X14" s="2629"/>
      <c r="Y14" s="2629"/>
      <c r="Z14" s="2629"/>
      <c r="AA14" s="1546">
        <v>0</v>
      </c>
      <c r="AB14" s="1546"/>
      <c r="AC14" s="1546"/>
      <c r="AD14" s="1546"/>
      <c r="AE14" s="1546"/>
      <c r="AF14" s="1546"/>
      <c r="AG14" s="1546"/>
      <c r="AH14" s="1546"/>
      <c r="AI14" s="1546"/>
      <c r="AJ14" s="1546"/>
      <c r="AK14" s="1546"/>
      <c r="AL14" s="1546"/>
      <c r="AM14" s="1546"/>
      <c r="AN14" s="1546"/>
    </row>
    <row r="15" spans="1:41">
      <c r="A15" s="166"/>
      <c r="B15" s="166"/>
      <c r="C15" s="166"/>
      <c r="D15" s="166"/>
      <c r="E15" s="166"/>
      <c r="F15" s="166"/>
      <c r="G15" s="166"/>
      <c r="H15" s="166"/>
      <c r="I15" s="166"/>
      <c r="J15" s="166"/>
      <c r="K15" s="166"/>
      <c r="L15" s="166"/>
      <c r="M15" s="166"/>
      <c r="N15" s="166"/>
      <c r="O15" s="166"/>
      <c r="P15" s="166"/>
      <c r="Q15" s="166"/>
      <c r="R15" s="166"/>
      <c r="S15" s="166"/>
      <c r="T15" s="166"/>
      <c r="U15" s="166"/>
      <c r="V15" s="2576"/>
      <c r="W15" s="2576"/>
      <c r="X15" s="2576"/>
      <c r="Y15" s="2576"/>
      <c r="Z15" s="2576"/>
      <c r="AA15" s="1475"/>
      <c r="AB15" s="1475"/>
      <c r="AC15" s="1475"/>
      <c r="AD15" s="1475"/>
      <c r="AE15" s="1475"/>
      <c r="AF15" s="1475"/>
      <c r="AG15" s="1475"/>
      <c r="AH15" s="1475"/>
      <c r="AI15" s="1475"/>
      <c r="AJ15" s="1475"/>
      <c r="AK15" s="1475"/>
      <c r="AL15" s="1475"/>
      <c r="AM15" s="1475"/>
      <c r="AN15" s="1475"/>
    </row>
    <row r="16" spans="1:41">
      <c r="A16" s="166"/>
      <c r="B16" s="166"/>
      <c r="C16" s="166"/>
      <c r="D16" s="166"/>
      <c r="E16" s="166"/>
      <c r="F16" s="166"/>
      <c r="G16" s="166"/>
      <c r="H16" s="166"/>
      <c r="I16" s="166"/>
      <c r="J16" s="166"/>
      <c r="K16" s="166"/>
      <c r="L16" s="166"/>
      <c r="M16" s="166"/>
      <c r="N16" s="166"/>
      <c r="O16" s="166"/>
      <c r="P16" s="166"/>
      <c r="Q16" s="166"/>
      <c r="R16" s="166"/>
      <c r="S16" s="166"/>
      <c r="T16" s="166"/>
      <c r="U16" s="166"/>
      <c r="V16" s="4"/>
      <c r="W16" s="4"/>
      <c r="X16" s="4"/>
      <c r="Y16" s="4"/>
      <c r="Z16" s="4"/>
      <c r="AA16" s="1175"/>
      <c r="AB16" s="1175"/>
      <c r="AC16" s="1175"/>
      <c r="AD16" s="1175"/>
      <c r="AE16" s="1175"/>
      <c r="AF16" s="1175"/>
      <c r="AG16" s="1175"/>
      <c r="AH16" s="1175"/>
      <c r="AI16" s="1175"/>
      <c r="AJ16" s="1175"/>
      <c r="AK16" s="1175"/>
      <c r="AL16" s="1175"/>
      <c r="AM16" s="1175"/>
      <c r="AN16" s="1175"/>
    </row>
    <row r="17" spans="1:44">
      <c r="D17" s="166"/>
      <c r="E17" s="166" t="s">
        <v>1182</v>
      </c>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278"/>
      <c r="AE17" s="278"/>
      <c r="AF17" s="278"/>
      <c r="AG17" s="278"/>
      <c r="AH17" s="278"/>
      <c r="AI17" s="278"/>
      <c r="AJ17" s="278"/>
      <c r="AK17" s="278"/>
      <c r="AL17" s="278"/>
      <c r="AM17" s="278"/>
      <c r="AN17" s="278"/>
      <c r="AO17" s="278"/>
      <c r="AP17" s="278"/>
      <c r="AQ17" s="278"/>
    </row>
    <row r="18" spans="1:44">
      <c r="D18" s="277" t="s">
        <v>1183</v>
      </c>
      <c r="E18" s="166"/>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243"/>
      <c r="AF18" s="1243"/>
      <c r="AG18" s="166"/>
      <c r="AH18" s="166"/>
      <c r="AI18" s="166"/>
      <c r="AJ18" s="166"/>
      <c r="AK18" s="166"/>
      <c r="AL18" s="166"/>
      <c r="AM18" s="166"/>
      <c r="AN18" s="166"/>
      <c r="AO18" s="166"/>
      <c r="AP18" s="166"/>
      <c r="AQ18" s="166"/>
      <c r="AR18" s="167"/>
    </row>
    <row r="19" spans="1:44">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7"/>
    </row>
    <row r="20" spans="1:44" ht="26.25" customHeight="1">
      <c r="A20" s="2781" t="s">
        <v>1184</v>
      </c>
      <c r="B20" s="2782"/>
      <c r="C20" s="2782"/>
      <c r="D20" s="2782"/>
      <c r="E20" s="2782"/>
      <c r="F20" s="2782"/>
      <c r="G20" s="2782"/>
      <c r="H20" s="2782"/>
      <c r="I20" s="2782" t="s">
        <v>1185</v>
      </c>
      <c r="J20" s="2782"/>
      <c r="K20" s="2782"/>
      <c r="L20" s="2782"/>
      <c r="M20" s="2782"/>
      <c r="N20" s="2782"/>
      <c r="O20" s="2782"/>
      <c r="P20" s="2782"/>
      <c r="Q20" s="2782" t="s">
        <v>1186</v>
      </c>
      <c r="R20" s="2782"/>
      <c r="S20" s="2782"/>
      <c r="T20" s="2782"/>
      <c r="U20" s="2782"/>
      <c r="V20" s="2782"/>
      <c r="W20" s="2782"/>
      <c r="X20" s="2782" t="s">
        <v>1187</v>
      </c>
      <c r="Y20" s="2782"/>
      <c r="Z20" s="2782"/>
      <c r="AA20" s="2782" t="s">
        <v>1188</v>
      </c>
      <c r="AB20" s="2782"/>
      <c r="AC20" s="2782"/>
      <c r="AD20" s="2782"/>
      <c r="AE20" s="2782"/>
      <c r="AF20" s="2782"/>
      <c r="AG20" s="2782"/>
      <c r="AH20" s="2782"/>
      <c r="AI20" s="2782" t="s">
        <v>1189</v>
      </c>
      <c r="AJ20" s="2782"/>
      <c r="AK20" s="2782"/>
      <c r="AL20" s="2782"/>
      <c r="AM20" s="2782"/>
      <c r="AN20" s="2789"/>
      <c r="AO20" s="167"/>
    </row>
    <row r="21" spans="1:44" ht="26.25" customHeight="1">
      <c r="A21" s="2749"/>
      <c r="B21" s="2680"/>
      <c r="C21" s="2680"/>
      <c r="D21" s="2680"/>
      <c r="E21" s="2680"/>
      <c r="F21" s="2680"/>
      <c r="G21" s="2680"/>
      <c r="H21" s="2680"/>
      <c r="I21" s="2783"/>
      <c r="J21" s="2783"/>
      <c r="K21" s="2783"/>
      <c r="L21" s="2783"/>
      <c r="M21" s="2783"/>
      <c r="N21" s="2783"/>
      <c r="O21" s="2783"/>
      <c r="P21" s="2783"/>
      <c r="Q21" s="2783"/>
      <c r="R21" s="2783"/>
      <c r="S21" s="2783"/>
      <c r="T21" s="2783"/>
      <c r="U21" s="2783"/>
      <c r="V21" s="2783"/>
      <c r="W21" s="2783"/>
      <c r="X21" s="2784"/>
      <c r="Y21" s="2784"/>
      <c r="Z21" s="2784"/>
      <c r="AA21" s="2783"/>
      <c r="AB21" s="2783"/>
      <c r="AC21" s="2783"/>
      <c r="AD21" s="2783"/>
      <c r="AE21" s="2783"/>
      <c r="AF21" s="2783"/>
      <c r="AG21" s="2783"/>
      <c r="AH21" s="2783"/>
      <c r="AI21" s="2783"/>
      <c r="AJ21" s="2783"/>
      <c r="AK21" s="2783"/>
      <c r="AL21" s="2783"/>
      <c r="AM21" s="2783"/>
      <c r="AN21" s="2790"/>
      <c r="AO21" s="167"/>
    </row>
    <row r="22" spans="1:44" ht="26.25" customHeight="1">
      <c r="A22" s="2749"/>
      <c r="B22" s="2680"/>
      <c r="C22" s="2680"/>
      <c r="D22" s="2680"/>
      <c r="E22" s="2680"/>
      <c r="F22" s="2680"/>
      <c r="G22" s="2680"/>
      <c r="H22" s="2680"/>
      <c r="I22" s="2783"/>
      <c r="J22" s="2783"/>
      <c r="K22" s="2783"/>
      <c r="L22" s="2783"/>
      <c r="M22" s="2783"/>
      <c r="N22" s="2783"/>
      <c r="O22" s="2783"/>
      <c r="P22" s="2783"/>
      <c r="Q22" s="2783"/>
      <c r="R22" s="2783"/>
      <c r="S22" s="2783"/>
      <c r="T22" s="2783"/>
      <c r="U22" s="2783"/>
      <c r="V22" s="2783"/>
      <c r="W22" s="2783"/>
      <c r="X22" s="2784"/>
      <c r="Y22" s="2784"/>
      <c r="Z22" s="2784"/>
      <c r="AA22" s="2783"/>
      <c r="AB22" s="2783"/>
      <c r="AC22" s="2783"/>
      <c r="AD22" s="2783"/>
      <c r="AE22" s="2783"/>
      <c r="AF22" s="2783"/>
      <c r="AG22" s="2783"/>
      <c r="AH22" s="2783"/>
      <c r="AI22" s="2783"/>
      <c r="AJ22" s="2783"/>
      <c r="AK22" s="2783"/>
      <c r="AL22" s="2783"/>
      <c r="AM22" s="2783"/>
      <c r="AN22" s="2790"/>
      <c r="AO22" s="167"/>
    </row>
    <row r="23" spans="1:44" ht="26.25" customHeight="1">
      <c r="A23" s="2749"/>
      <c r="B23" s="2680"/>
      <c r="C23" s="2680"/>
      <c r="D23" s="2680"/>
      <c r="E23" s="2680"/>
      <c r="F23" s="2680"/>
      <c r="G23" s="2680"/>
      <c r="H23" s="2680"/>
      <c r="I23" s="2783"/>
      <c r="J23" s="2783"/>
      <c r="K23" s="2783"/>
      <c r="L23" s="2783"/>
      <c r="M23" s="2783"/>
      <c r="N23" s="2783"/>
      <c r="O23" s="2783"/>
      <c r="P23" s="2783"/>
      <c r="Q23" s="2783"/>
      <c r="R23" s="2783"/>
      <c r="S23" s="2783"/>
      <c r="T23" s="2783"/>
      <c r="U23" s="2783"/>
      <c r="V23" s="2783"/>
      <c r="W23" s="2783"/>
      <c r="X23" s="2784"/>
      <c r="Y23" s="2784"/>
      <c r="Z23" s="2784"/>
      <c r="AA23" s="2783"/>
      <c r="AB23" s="2783"/>
      <c r="AC23" s="2783"/>
      <c r="AD23" s="2783"/>
      <c r="AE23" s="2783"/>
      <c r="AF23" s="2783"/>
      <c r="AG23" s="2783"/>
      <c r="AH23" s="2783"/>
      <c r="AI23" s="2783"/>
      <c r="AJ23" s="2783"/>
      <c r="AK23" s="2783"/>
      <c r="AL23" s="2783"/>
      <c r="AM23" s="2783"/>
      <c r="AN23" s="2790"/>
      <c r="AO23" s="167"/>
    </row>
    <row r="24" spans="1:44" ht="26.25" customHeight="1">
      <c r="A24" s="2749"/>
      <c r="B24" s="2680"/>
      <c r="C24" s="2680"/>
      <c r="D24" s="2680"/>
      <c r="E24" s="2680"/>
      <c r="F24" s="2680"/>
      <c r="G24" s="2680"/>
      <c r="H24" s="2680"/>
      <c r="I24" s="2783"/>
      <c r="J24" s="2783"/>
      <c r="K24" s="2783"/>
      <c r="L24" s="2783"/>
      <c r="M24" s="2783"/>
      <c r="N24" s="2783"/>
      <c r="O24" s="2783"/>
      <c r="P24" s="2783"/>
      <c r="Q24" s="2783"/>
      <c r="R24" s="2783"/>
      <c r="S24" s="2783"/>
      <c r="T24" s="2783"/>
      <c r="U24" s="2783"/>
      <c r="V24" s="2783"/>
      <c r="W24" s="2783"/>
      <c r="X24" s="2784"/>
      <c r="Y24" s="2784"/>
      <c r="Z24" s="2784"/>
      <c r="AA24" s="2783"/>
      <c r="AB24" s="2783"/>
      <c r="AC24" s="2783"/>
      <c r="AD24" s="2783"/>
      <c r="AE24" s="2783"/>
      <c r="AF24" s="2783"/>
      <c r="AG24" s="2783"/>
      <c r="AH24" s="2783"/>
      <c r="AI24" s="2783"/>
      <c r="AJ24" s="2783"/>
      <c r="AK24" s="2783"/>
      <c r="AL24" s="2783"/>
      <c r="AM24" s="2783"/>
      <c r="AN24" s="2790"/>
      <c r="AO24" s="167"/>
    </row>
    <row r="25" spans="1:44" ht="26.25" customHeight="1">
      <c r="A25" s="2750"/>
      <c r="B25" s="2751"/>
      <c r="C25" s="2751"/>
      <c r="D25" s="2751"/>
      <c r="E25" s="2751"/>
      <c r="F25" s="2751"/>
      <c r="G25" s="2751"/>
      <c r="H25" s="2751"/>
      <c r="I25" s="2785"/>
      <c r="J25" s="2785"/>
      <c r="K25" s="2785"/>
      <c r="L25" s="2785"/>
      <c r="M25" s="2785"/>
      <c r="N25" s="2785"/>
      <c r="O25" s="2785"/>
      <c r="P25" s="2785"/>
      <c r="Q25" s="2785"/>
      <c r="R25" s="2785"/>
      <c r="S25" s="2785"/>
      <c r="T25" s="2785"/>
      <c r="U25" s="2785"/>
      <c r="V25" s="2785"/>
      <c r="W25" s="2785"/>
      <c r="X25" s="2786"/>
      <c r="Y25" s="2786"/>
      <c r="Z25" s="2786"/>
      <c r="AA25" s="2785"/>
      <c r="AB25" s="2785"/>
      <c r="AC25" s="2785"/>
      <c r="AD25" s="2785"/>
      <c r="AE25" s="2785"/>
      <c r="AF25" s="2785"/>
      <c r="AG25" s="2785"/>
      <c r="AH25" s="2785"/>
      <c r="AI25" s="2785"/>
      <c r="AJ25" s="2785"/>
      <c r="AK25" s="2785"/>
      <c r="AL25" s="2785"/>
      <c r="AM25" s="2785"/>
      <c r="AN25" s="2791"/>
      <c r="AO25" s="167"/>
    </row>
    <row r="26" spans="1:44" ht="26.25" customHeight="1">
      <c r="A26" s="2792" t="s">
        <v>1190</v>
      </c>
      <c r="B26" s="2597"/>
      <c r="C26" s="2597"/>
      <c r="D26" s="2597"/>
      <c r="E26" s="2597"/>
      <c r="F26" s="2597"/>
      <c r="G26" s="2597"/>
      <c r="H26" s="2597"/>
      <c r="I26" s="2795" t="s">
        <v>1191</v>
      </c>
      <c r="J26" s="2795"/>
      <c r="K26" s="2795"/>
      <c r="L26" s="2795"/>
      <c r="M26" s="2795"/>
      <c r="N26" s="2795"/>
      <c r="O26" s="2795"/>
      <c r="P26" s="2795"/>
      <c r="Q26" s="2795"/>
      <c r="R26" s="2795"/>
      <c r="S26" s="2795"/>
      <c r="T26" s="2795"/>
      <c r="U26" s="2795"/>
      <c r="V26" s="2795"/>
      <c r="W26" s="2795"/>
      <c r="X26" s="2795"/>
      <c r="Y26" s="2795"/>
      <c r="Z26" s="2795"/>
      <c r="AA26" s="2795"/>
      <c r="AB26" s="2795"/>
      <c r="AC26" s="2795"/>
      <c r="AD26" s="2795"/>
      <c r="AE26" s="2795"/>
      <c r="AF26" s="2795"/>
      <c r="AG26" s="2795"/>
      <c r="AH26" s="2795"/>
      <c r="AI26" s="2795"/>
      <c r="AJ26" s="2795"/>
      <c r="AK26" s="2795"/>
      <c r="AL26" s="2795"/>
      <c r="AM26" s="2795"/>
      <c r="AN26" s="2796"/>
      <c r="AO26" s="167"/>
    </row>
    <row r="27" spans="1:44" ht="26.25" customHeight="1">
      <c r="A27" s="2793"/>
      <c r="B27" s="2794"/>
      <c r="C27" s="2794"/>
      <c r="D27" s="2794"/>
      <c r="E27" s="2794"/>
      <c r="F27" s="2794"/>
      <c r="G27" s="2794"/>
      <c r="H27" s="2794"/>
      <c r="I27" s="2797"/>
      <c r="J27" s="2797"/>
      <c r="K27" s="2797"/>
      <c r="L27" s="2797"/>
      <c r="M27" s="2797"/>
      <c r="N27" s="2797"/>
      <c r="O27" s="2797"/>
      <c r="P27" s="2797"/>
      <c r="Q27" s="2797"/>
      <c r="R27" s="2797"/>
      <c r="S27" s="2797"/>
      <c r="T27" s="2797"/>
      <c r="U27" s="2797"/>
      <c r="V27" s="2797"/>
      <c r="W27" s="2797"/>
      <c r="X27" s="2797"/>
      <c r="Y27" s="2797"/>
      <c r="Z27" s="2797"/>
      <c r="AA27" s="2797"/>
      <c r="AB27" s="2797"/>
      <c r="AC27" s="2797"/>
      <c r="AD27" s="2797"/>
      <c r="AE27" s="2797"/>
      <c r="AF27" s="2797"/>
      <c r="AG27" s="2797"/>
      <c r="AH27" s="2797"/>
      <c r="AI27" s="2797"/>
      <c r="AJ27" s="2797"/>
      <c r="AK27" s="2797"/>
      <c r="AL27" s="2797"/>
      <c r="AM27" s="2797"/>
      <c r="AN27" s="2798"/>
      <c r="AO27" s="167"/>
    </row>
    <row r="28" spans="1:44" ht="33.75" customHeight="1">
      <c r="A28" s="2749" t="s">
        <v>1192</v>
      </c>
      <c r="B28" s="2680"/>
      <c r="C28" s="2680"/>
      <c r="D28" s="2680"/>
      <c r="E28" s="2680"/>
      <c r="F28" s="2680"/>
      <c r="G28" s="2680"/>
      <c r="H28" s="2680"/>
      <c r="I28" s="2799"/>
      <c r="J28" s="2799"/>
      <c r="K28" s="2799"/>
      <c r="L28" s="2799"/>
      <c r="M28" s="2799"/>
      <c r="N28" s="2799"/>
      <c r="O28" s="2799"/>
      <c r="P28" s="2799"/>
      <c r="Q28" s="2799"/>
      <c r="R28" s="2799"/>
      <c r="S28" s="2799"/>
      <c r="T28" s="2799"/>
      <c r="U28" s="2799"/>
      <c r="V28" s="2771" t="s">
        <v>1193</v>
      </c>
      <c r="W28" s="2771"/>
      <c r="X28" s="2771"/>
      <c r="Y28" s="2771"/>
      <c r="Z28" s="2771"/>
      <c r="AA28" s="2771"/>
      <c r="AB28" s="2800"/>
      <c r="AC28" s="2800"/>
      <c r="AD28" s="2800"/>
      <c r="AE28" s="2800"/>
      <c r="AF28" s="2800"/>
      <c r="AG28" s="2800"/>
      <c r="AH28" s="2800"/>
      <c r="AI28" s="2800"/>
      <c r="AJ28" s="2800"/>
      <c r="AK28" s="2800"/>
      <c r="AL28" s="2800"/>
      <c r="AM28" s="2800"/>
      <c r="AN28" s="2801"/>
      <c r="AO28" s="167"/>
    </row>
    <row r="29" spans="1:44" ht="33.75" customHeight="1">
      <c r="A29" s="2749" t="s">
        <v>1194</v>
      </c>
      <c r="B29" s="2680"/>
      <c r="C29" s="2680"/>
      <c r="D29" s="2680"/>
      <c r="E29" s="2680"/>
      <c r="F29" s="2680"/>
      <c r="G29" s="2680"/>
      <c r="H29" s="2680"/>
      <c r="I29" s="1807"/>
      <c r="J29" s="1808"/>
      <c r="K29" s="1808"/>
      <c r="L29" s="1808"/>
      <c r="M29" s="1808"/>
      <c r="N29" s="1808" t="s">
        <v>687</v>
      </c>
      <c r="O29" s="1808"/>
      <c r="P29" s="1808"/>
      <c r="Q29" s="1808"/>
      <c r="R29" s="208" t="s">
        <v>688</v>
      </c>
      <c r="S29" s="1808"/>
      <c r="T29" s="1808"/>
      <c r="U29" s="208" t="s">
        <v>975</v>
      </c>
      <c r="V29" s="208" t="s">
        <v>770</v>
      </c>
      <c r="W29" s="1808"/>
      <c r="X29" s="1808"/>
      <c r="Y29" s="208" t="s">
        <v>687</v>
      </c>
      <c r="Z29" s="1808"/>
      <c r="AA29" s="1808"/>
      <c r="AB29" s="208" t="s">
        <v>688</v>
      </c>
      <c r="AC29" s="1808"/>
      <c r="AD29" s="1808"/>
      <c r="AE29" s="2650" t="s">
        <v>1195</v>
      </c>
      <c r="AF29" s="2650"/>
      <c r="AG29" s="2650"/>
      <c r="AH29" s="2650"/>
      <c r="AI29" s="2650"/>
      <c r="AJ29" s="2650"/>
      <c r="AK29" s="2650"/>
      <c r="AL29" s="2650"/>
      <c r="AM29" s="2650"/>
      <c r="AN29" s="2802"/>
      <c r="AO29" s="167"/>
    </row>
    <row r="30" spans="1:44" ht="23.25" customHeight="1">
      <c r="A30" s="2714" t="s">
        <v>1196</v>
      </c>
      <c r="B30" s="2707"/>
      <c r="C30" s="2707"/>
      <c r="D30" s="2707"/>
      <c r="E30" s="2707"/>
      <c r="F30" s="2707"/>
      <c r="G30" s="2707"/>
      <c r="H30" s="2708"/>
      <c r="I30" s="2803" t="s">
        <v>1197</v>
      </c>
      <c r="J30" s="2804"/>
      <c r="K30" s="2804"/>
      <c r="L30" s="2804"/>
      <c r="M30" s="2804"/>
      <c r="N30" s="2804"/>
      <c r="O30" s="2804"/>
      <c r="P30" s="2804"/>
      <c r="Q30" s="2804"/>
      <c r="R30" s="2804"/>
      <c r="S30" s="2804"/>
      <c r="T30" s="2804"/>
      <c r="U30" s="2804"/>
      <c r="V30" s="2804"/>
      <c r="W30" s="2804"/>
      <c r="X30" s="2804"/>
      <c r="Y30" s="2804"/>
      <c r="Z30" s="2804"/>
      <c r="AA30" s="2804"/>
      <c r="AB30" s="2804"/>
      <c r="AC30" s="2804"/>
      <c r="AD30" s="2804"/>
      <c r="AE30" s="2804"/>
      <c r="AF30" s="2804"/>
      <c r="AG30" s="2804"/>
      <c r="AH30" s="2804"/>
      <c r="AI30" s="2804"/>
      <c r="AJ30" s="2804"/>
      <c r="AK30" s="2804"/>
      <c r="AL30" s="2804"/>
      <c r="AM30" s="2804"/>
      <c r="AN30" s="2805"/>
      <c r="AO30" s="167"/>
    </row>
    <row r="31" spans="1:44" ht="22.5" customHeight="1">
      <c r="A31" s="2679"/>
      <c r="B31" s="2595"/>
      <c r="C31" s="2595"/>
      <c r="D31" s="2595"/>
      <c r="E31" s="2595"/>
      <c r="F31" s="2595"/>
      <c r="G31" s="2595"/>
      <c r="H31" s="2701"/>
      <c r="I31" s="2731" t="s">
        <v>1198</v>
      </c>
      <c r="J31" s="2732"/>
      <c r="K31" s="2732"/>
      <c r="L31" s="2732"/>
      <c r="M31" s="2732"/>
      <c r="N31" s="2732"/>
      <c r="O31" s="2732"/>
      <c r="P31" s="2732"/>
      <c r="Q31" s="2732"/>
      <c r="R31" s="2732"/>
      <c r="S31" s="2732"/>
      <c r="T31" s="2732"/>
      <c r="U31" s="2732"/>
      <c r="V31" s="2732"/>
      <c r="W31" s="2732"/>
      <c r="X31" s="2732"/>
      <c r="Y31" s="2732"/>
      <c r="Z31" s="2732"/>
      <c r="AA31" s="2732"/>
      <c r="AB31" s="2732"/>
      <c r="AC31" s="2732"/>
      <c r="AD31" s="2732"/>
      <c r="AE31" s="2732"/>
      <c r="AF31" s="2732"/>
      <c r="AG31" s="2732"/>
      <c r="AH31" s="2732"/>
      <c r="AI31" s="2732"/>
      <c r="AJ31" s="2732"/>
      <c r="AK31" s="2732"/>
      <c r="AL31" s="2732"/>
      <c r="AM31" s="2732"/>
      <c r="AN31" s="2735"/>
      <c r="AO31" s="167"/>
    </row>
    <row r="32" spans="1:44" ht="22.5" customHeight="1">
      <c r="A32" s="2806"/>
      <c r="B32" s="2732"/>
      <c r="C32" s="2732"/>
      <c r="D32" s="2732"/>
      <c r="E32" s="2732"/>
      <c r="F32" s="2732"/>
      <c r="G32" s="2732"/>
      <c r="H32" s="2733"/>
      <c r="I32" s="2810" t="s">
        <v>1199</v>
      </c>
      <c r="J32" s="2811"/>
      <c r="K32" s="2811"/>
      <c r="L32" s="2811"/>
      <c r="M32" s="2811"/>
      <c r="N32" s="2811"/>
      <c r="O32" s="2811"/>
      <c r="P32" s="2811"/>
      <c r="Q32" s="2811"/>
      <c r="R32" s="2036" t="s">
        <v>1200</v>
      </c>
      <c r="S32" s="2036"/>
      <c r="T32" s="2036"/>
      <c r="U32" s="189" t="s">
        <v>950</v>
      </c>
      <c r="V32" s="2036" t="s">
        <v>1201</v>
      </c>
      <c r="W32" s="2036"/>
      <c r="X32" s="1235" t="s">
        <v>1202</v>
      </c>
      <c r="Y32" s="2036" t="s">
        <v>1203</v>
      </c>
      <c r="Z32" s="2036"/>
      <c r="AA32" s="189" t="s">
        <v>1204</v>
      </c>
      <c r="AB32" s="189"/>
      <c r="AC32" s="189"/>
      <c r="AD32" s="189"/>
      <c r="AE32" s="189"/>
      <c r="AF32" s="189"/>
      <c r="AG32" s="189"/>
      <c r="AH32" s="189"/>
      <c r="AI32" s="189"/>
      <c r="AJ32" s="189"/>
      <c r="AK32" s="189"/>
      <c r="AL32" s="189"/>
      <c r="AM32" s="189"/>
      <c r="AN32" s="192"/>
      <c r="AO32" s="167"/>
    </row>
    <row r="33" spans="1:41" ht="26.25" customHeight="1">
      <c r="A33" s="2705" t="s">
        <v>1205</v>
      </c>
      <c r="B33" s="2036"/>
      <c r="C33" s="2036"/>
      <c r="D33" s="2036"/>
      <c r="E33" s="2036"/>
      <c r="F33" s="2036"/>
      <c r="G33" s="2036"/>
      <c r="H33" s="2037"/>
      <c r="I33" s="2810" t="s">
        <v>1206</v>
      </c>
      <c r="J33" s="2811"/>
      <c r="K33" s="2811"/>
      <c r="L33" s="2811"/>
      <c r="M33" s="2811"/>
      <c r="N33" s="2811"/>
      <c r="O33" s="2811"/>
      <c r="P33" s="2811"/>
      <c r="Q33" s="2811"/>
      <c r="R33" s="2036" t="s">
        <v>1200</v>
      </c>
      <c r="S33" s="2036"/>
      <c r="T33" s="2036"/>
      <c r="U33" s="189" t="s">
        <v>950</v>
      </c>
      <c r="V33" s="2036" t="s">
        <v>1201</v>
      </c>
      <c r="W33" s="2036"/>
      <c r="X33" s="1235" t="s">
        <v>1202</v>
      </c>
      <c r="Y33" s="2036" t="s">
        <v>1203</v>
      </c>
      <c r="Z33" s="2036"/>
      <c r="AA33" s="189" t="s">
        <v>1204</v>
      </c>
      <c r="AB33" s="189"/>
      <c r="AC33" s="189"/>
      <c r="AD33" s="189"/>
      <c r="AE33" s="189"/>
      <c r="AF33" s="189"/>
      <c r="AG33" s="189"/>
      <c r="AH33" s="189"/>
      <c r="AI33" s="189"/>
      <c r="AJ33" s="189"/>
      <c r="AK33" s="189"/>
      <c r="AL33" s="189"/>
      <c r="AM33" s="189"/>
      <c r="AN33" s="192"/>
      <c r="AO33" s="167"/>
    </row>
    <row r="34" spans="1:41">
      <c r="A34" s="2749" t="s">
        <v>1207</v>
      </c>
      <c r="B34" s="2680"/>
      <c r="C34" s="2680"/>
      <c r="D34" s="2680"/>
      <c r="E34" s="2680"/>
      <c r="F34" s="2680"/>
      <c r="G34" s="2680"/>
      <c r="H34" s="2680"/>
      <c r="I34" s="2804" t="s">
        <v>1208</v>
      </c>
      <c r="J34" s="2804"/>
      <c r="K34" s="2804"/>
      <c r="L34" s="2804"/>
      <c r="M34" s="2804"/>
      <c r="N34" s="2804"/>
      <c r="O34" s="2804"/>
      <c r="P34" s="2804"/>
      <c r="Q34" s="2804"/>
      <c r="R34" s="2804"/>
      <c r="S34" s="2804"/>
      <c r="T34" s="2804"/>
      <c r="U34" s="2804"/>
      <c r="V34" s="2804"/>
      <c r="W34" s="2804"/>
      <c r="X34" s="2804"/>
      <c r="Y34" s="2804"/>
      <c r="Z34" s="2804"/>
      <c r="AA34" s="2804"/>
      <c r="AB34" s="2804"/>
      <c r="AC34" s="2804"/>
      <c r="AD34" s="2804"/>
      <c r="AE34" s="2804"/>
      <c r="AF34" s="2804"/>
      <c r="AG34" s="2804"/>
      <c r="AH34" s="2804"/>
      <c r="AI34" s="2804"/>
      <c r="AJ34" s="2804"/>
      <c r="AK34" s="2804"/>
      <c r="AL34" s="2804"/>
      <c r="AM34" s="2804"/>
      <c r="AN34" s="2805"/>
      <c r="AO34" s="167"/>
    </row>
    <row r="35" spans="1:41" ht="26.25" customHeight="1">
      <c r="A35" s="2749"/>
      <c r="B35" s="2680"/>
      <c r="C35" s="2680"/>
      <c r="D35" s="2680"/>
      <c r="E35" s="2680"/>
      <c r="F35" s="2680"/>
      <c r="G35" s="2680"/>
      <c r="H35" s="2680"/>
      <c r="I35" s="2807"/>
      <c r="J35" s="2808"/>
      <c r="K35" s="2808"/>
      <c r="L35" s="2808"/>
      <c r="M35" s="2808"/>
      <c r="N35" s="2808"/>
      <c r="O35" s="2808"/>
      <c r="P35" s="2808"/>
      <c r="Q35" s="2808"/>
      <c r="R35" s="2808"/>
      <c r="S35" s="2808"/>
      <c r="T35" s="2808"/>
      <c r="U35" s="2808"/>
      <c r="V35" s="2808"/>
      <c r="W35" s="2808"/>
      <c r="X35" s="2808"/>
      <c r="Y35" s="2808"/>
      <c r="Z35" s="2808"/>
      <c r="AA35" s="2808"/>
      <c r="AB35" s="2808"/>
      <c r="AC35" s="2808"/>
      <c r="AD35" s="2808"/>
      <c r="AE35" s="2808"/>
      <c r="AF35" s="2808"/>
      <c r="AG35" s="2808"/>
      <c r="AH35" s="2808"/>
      <c r="AI35" s="2808"/>
      <c r="AJ35" s="2808"/>
      <c r="AK35" s="2808"/>
      <c r="AL35" s="2808"/>
      <c r="AM35" s="2808"/>
      <c r="AN35" s="2809"/>
      <c r="AO35" s="167"/>
    </row>
    <row r="36" spans="1:41">
      <c r="A36" s="2749" t="s">
        <v>1209</v>
      </c>
      <c r="B36" s="2680"/>
      <c r="C36" s="2680"/>
      <c r="D36" s="2680"/>
      <c r="E36" s="2680"/>
      <c r="F36" s="2680"/>
      <c r="G36" s="2680"/>
      <c r="H36" s="2680"/>
      <c r="I36" s="2804" t="s">
        <v>1210</v>
      </c>
      <c r="J36" s="2804"/>
      <c r="K36" s="2804"/>
      <c r="L36" s="2804"/>
      <c r="M36" s="2804"/>
      <c r="N36" s="2804"/>
      <c r="O36" s="2804"/>
      <c r="P36" s="2804"/>
      <c r="Q36" s="2804"/>
      <c r="R36" s="2804"/>
      <c r="S36" s="2804"/>
      <c r="T36" s="2804"/>
      <c r="U36" s="2804"/>
      <c r="V36" s="2804"/>
      <c r="W36" s="2804"/>
      <c r="X36" s="2804"/>
      <c r="Y36" s="2804"/>
      <c r="Z36" s="2804"/>
      <c r="AA36" s="2804"/>
      <c r="AB36" s="2804"/>
      <c r="AC36" s="2804"/>
      <c r="AD36" s="2804"/>
      <c r="AE36" s="2804"/>
      <c r="AF36" s="2804"/>
      <c r="AG36" s="2804"/>
      <c r="AH36" s="2804"/>
      <c r="AI36" s="2804"/>
      <c r="AJ36" s="2804"/>
      <c r="AK36" s="2804"/>
      <c r="AL36" s="2804"/>
      <c r="AM36" s="2804"/>
      <c r="AN36" s="2805"/>
      <c r="AO36" s="167"/>
    </row>
    <row r="37" spans="1:41" ht="32.25" customHeight="1">
      <c r="A37" s="2750"/>
      <c r="B37" s="2751"/>
      <c r="C37" s="2751"/>
      <c r="D37" s="2751"/>
      <c r="E37" s="2751"/>
      <c r="F37" s="2751"/>
      <c r="G37" s="2751"/>
      <c r="H37" s="2751"/>
      <c r="I37" s="2813"/>
      <c r="J37" s="2670"/>
      <c r="K37" s="2670"/>
      <c r="L37" s="2670"/>
      <c r="M37" s="2670"/>
      <c r="N37" s="2670"/>
      <c r="O37" s="2670"/>
      <c r="P37" s="2670"/>
      <c r="Q37" s="2670"/>
      <c r="R37" s="2670"/>
      <c r="S37" s="2670"/>
      <c r="T37" s="2670"/>
      <c r="U37" s="2670"/>
      <c r="V37" s="2670"/>
      <c r="W37" s="2670"/>
      <c r="X37" s="2670"/>
      <c r="Y37" s="2670"/>
      <c r="Z37" s="2670"/>
      <c r="AA37" s="2670"/>
      <c r="AB37" s="2670"/>
      <c r="AC37" s="2670"/>
      <c r="AD37" s="2670"/>
      <c r="AE37" s="2670"/>
      <c r="AF37" s="2670"/>
      <c r="AG37" s="2670"/>
      <c r="AH37" s="2670"/>
      <c r="AI37" s="2670"/>
      <c r="AJ37" s="2670"/>
      <c r="AK37" s="2670"/>
      <c r="AL37" s="2670"/>
      <c r="AM37" s="2670"/>
      <c r="AN37" s="2671"/>
      <c r="AO37" s="167"/>
    </row>
    <row r="38" spans="1:41">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67"/>
    </row>
    <row r="39" spans="1:41">
      <c r="A39" s="277" t="s">
        <v>1172</v>
      </c>
      <c r="B39" s="277"/>
      <c r="C39" s="2595">
        <v>1</v>
      </c>
      <c r="D39" s="2812"/>
      <c r="E39" s="2668" t="s">
        <v>1211</v>
      </c>
      <c r="F39" s="2668"/>
      <c r="G39" s="2668"/>
      <c r="H39" s="2668"/>
      <c r="I39" s="2668"/>
      <c r="J39" s="2668"/>
      <c r="K39" s="2668"/>
      <c r="L39" s="2668"/>
      <c r="M39" s="2668"/>
      <c r="N39" s="2668"/>
      <c r="O39" s="2668"/>
      <c r="P39" s="2668"/>
      <c r="Q39" s="2668"/>
      <c r="R39" s="2668"/>
      <c r="S39" s="2668"/>
      <c r="T39" s="2668"/>
      <c r="U39" s="2668"/>
      <c r="V39" s="2668"/>
      <c r="W39" s="2668"/>
      <c r="X39" s="2668"/>
      <c r="Y39" s="2668"/>
      <c r="Z39" s="2668"/>
      <c r="AA39" s="2668"/>
      <c r="AB39" s="2668"/>
      <c r="AC39" s="2668"/>
      <c r="AD39" s="2668"/>
      <c r="AE39" s="2668"/>
      <c r="AF39" s="2668"/>
      <c r="AG39" s="2668"/>
      <c r="AH39" s="2668"/>
      <c r="AI39" s="2668"/>
      <c r="AJ39" s="2668"/>
      <c r="AK39" s="2668"/>
      <c r="AL39" s="2668"/>
      <c r="AM39" s="2668"/>
      <c r="AN39" s="2668"/>
      <c r="AO39" s="167"/>
    </row>
    <row r="40" spans="1:41">
      <c r="A40" s="277"/>
      <c r="B40" s="277"/>
      <c r="C40" s="2595">
        <v>2</v>
      </c>
      <c r="D40" s="2812"/>
      <c r="E40" s="2668" t="s">
        <v>1212</v>
      </c>
      <c r="F40" s="2668"/>
      <c r="G40" s="2668"/>
      <c r="H40" s="2668"/>
      <c r="I40" s="2668"/>
      <c r="J40" s="2668"/>
      <c r="K40" s="2668"/>
      <c r="L40" s="2668"/>
      <c r="M40" s="2668"/>
      <c r="N40" s="2668"/>
      <c r="O40" s="2668"/>
      <c r="P40" s="2668"/>
      <c r="Q40" s="2668"/>
      <c r="R40" s="2668"/>
      <c r="S40" s="2668"/>
      <c r="T40" s="2668"/>
      <c r="U40" s="2668"/>
      <c r="V40" s="2668"/>
      <c r="W40" s="2668"/>
      <c r="X40" s="2668"/>
      <c r="Y40" s="2668"/>
      <c r="Z40" s="2668"/>
      <c r="AA40" s="2668"/>
      <c r="AB40" s="2668"/>
      <c r="AC40" s="2668"/>
      <c r="AD40" s="2668"/>
      <c r="AE40" s="2668"/>
      <c r="AF40" s="2668"/>
      <c r="AG40" s="2668"/>
      <c r="AH40" s="2668"/>
      <c r="AI40" s="2668"/>
      <c r="AJ40" s="2668"/>
      <c r="AK40" s="2668"/>
      <c r="AL40" s="2668"/>
      <c r="AM40" s="2668"/>
      <c r="AN40" s="2668"/>
      <c r="AO40" s="167"/>
    </row>
    <row r="41" spans="1:41">
      <c r="A41" s="277"/>
      <c r="B41" s="277"/>
      <c r="C41" s="2595">
        <v>3</v>
      </c>
      <c r="D41" s="2812"/>
      <c r="E41" s="2668" t="s">
        <v>1213</v>
      </c>
      <c r="F41" s="2668"/>
      <c r="G41" s="2668"/>
      <c r="H41" s="2668"/>
      <c r="I41" s="2668"/>
      <c r="J41" s="2668"/>
      <c r="K41" s="2668"/>
      <c r="L41" s="2668"/>
      <c r="M41" s="2668"/>
      <c r="N41" s="2668"/>
      <c r="O41" s="2668"/>
      <c r="P41" s="2668"/>
      <c r="Q41" s="2668"/>
      <c r="R41" s="2668"/>
      <c r="S41" s="2668"/>
      <c r="T41" s="2668"/>
      <c r="U41" s="2668"/>
      <c r="V41" s="2668"/>
      <c r="W41" s="2668"/>
      <c r="X41" s="2668"/>
      <c r="Y41" s="2668"/>
      <c r="Z41" s="2668"/>
      <c r="AA41" s="2668"/>
      <c r="AB41" s="2668"/>
      <c r="AC41" s="2668"/>
      <c r="AD41" s="2668"/>
      <c r="AE41" s="2668"/>
      <c r="AF41" s="2668"/>
      <c r="AG41" s="2668"/>
      <c r="AH41" s="2668"/>
      <c r="AI41" s="2668"/>
      <c r="AJ41" s="2668"/>
      <c r="AK41" s="2668"/>
      <c r="AL41" s="2668"/>
      <c r="AM41" s="2668"/>
      <c r="AN41" s="2668"/>
      <c r="AO41" s="167"/>
    </row>
    <row r="42" spans="1:41">
      <c r="A42" s="277"/>
      <c r="B42" s="277"/>
      <c r="C42" s="277"/>
      <c r="D42" s="277"/>
      <c r="E42" s="277"/>
      <c r="F42" s="277"/>
      <c r="G42" s="277"/>
      <c r="H42" s="277"/>
      <c r="I42" s="277"/>
      <c r="J42" s="277"/>
      <c r="K42" s="277"/>
      <c r="L42" s="277"/>
      <c r="M42" s="277"/>
      <c r="N42" s="209"/>
      <c r="O42" s="209"/>
      <c r="P42" s="209"/>
      <c r="Q42" s="209"/>
      <c r="R42" s="209"/>
      <c r="S42" s="209"/>
      <c r="T42" s="277"/>
      <c r="U42" s="277"/>
      <c r="V42" s="277"/>
      <c r="W42" s="277"/>
      <c r="X42" s="277"/>
      <c r="Y42" s="277"/>
      <c r="Z42" s="277"/>
      <c r="AA42" s="209"/>
      <c r="AB42" s="209"/>
      <c r="AC42" s="209"/>
      <c r="AD42" s="209"/>
      <c r="AE42" s="209"/>
      <c r="AF42" s="277"/>
      <c r="AG42" s="277"/>
      <c r="AH42" s="277"/>
      <c r="AI42" s="277"/>
      <c r="AJ42" s="277"/>
      <c r="AK42" s="277"/>
      <c r="AL42" s="277"/>
      <c r="AM42" s="277"/>
      <c r="AN42" s="277"/>
      <c r="AO42" s="167"/>
    </row>
  </sheetData>
  <protectedRanges>
    <protectedRange sqref="A5:AN7 A20:AN37" name="範囲1"/>
    <protectedRange sqref="A11:E13 D17:H17" name="範囲1_4_1"/>
    <protectedRange sqref="F11:AN11 V10:AN10 I17:AQ17 S12:U13 AA12:AN13 V8:Z9" name="範囲1_3_1_1"/>
    <protectedRange sqref="V12:Z13" name="範囲1_3_1_3"/>
    <protectedRange sqref="J2:AB2 A3:AN4 B1:AA1" name="範囲1_1"/>
    <protectedRange sqref="I2" name="範囲1_1_2"/>
    <protectedRange sqref="A1 B2:H2" name="範囲1_1_1_2"/>
    <protectedRange sqref="F12:R13" name="範囲1_3_1_1_1"/>
    <protectedRange sqref="C9:D10 A10:B10" name="範囲1_2_1_1_1"/>
    <protectedRange sqref="E9:E10" name="範囲1_1_1_1_2_1"/>
    <protectedRange sqref="U8" name="範囲1_3_1"/>
    <protectedRange sqref="I8:P8 R8:T8" name="範囲1_1_2_1_1_1"/>
    <protectedRange sqref="U9:U10" name="範囲1_3_1_3_2"/>
    <protectedRange sqref="P9:Q10 T9:T10" name="範囲1_1_2_1_2_1"/>
    <protectedRange sqref="B9 G9:S10" name="範囲1_1_1_1_1_1_2_1"/>
    <protectedRange sqref="C8:E8" name="範囲1_1_1_3_1"/>
    <protectedRange sqref="A8" name="範囲1_2_1_1_1_1"/>
    <protectedRange sqref="F8:H8" name="範囲1_1_2_1_1_1_1"/>
    <protectedRange sqref="AA8:AN9" name="範囲1_1_1_2_1_1"/>
    <protectedRange sqref="A14:E16" name="範囲1_4"/>
    <protectedRange sqref="F14:AN16" name="範囲1_3_1_2"/>
    <protectedRange sqref="AB1 AE1:AN2 AC2:AD2" name="範囲1_2"/>
  </protectedRanges>
  <mergeCells count="93">
    <mergeCell ref="C41:D41"/>
    <mergeCell ref="E41:AN41"/>
    <mergeCell ref="A36:H37"/>
    <mergeCell ref="I36:AN36"/>
    <mergeCell ref="I37:AN37"/>
    <mergeCell ref="C39:D39"/>
    <mergeCell ref="E39:AN39"/>
    <mergeCell ref="C40:D40"/>
    <mergeCell ref="E40:AN40"/>
    <mergeCell ref="I31:Q31"/>
    <mergeCell ref="A30:H32"/>
    <mergeCell ref="R31:AN31"/>
    <mergeCell ref="A34:H35"/>
    <mergeCell ref="I34:AN34"/>
    <mergeCell ref="I35:AN35"/>
    <mergeCell ref="A33:H33"/>
    <mergeCell ref="I33:Q33"/>
    <mergeCell ref="R33:T33"/>
    <mergeCell ref="V33:W33"/>
    <mergeCell ref="Y33:Z33"/>
    <mergeCell ref="I32:Q32"/>
    <mergeCell ref="R32:T32"/>
    <mergeCell ref="V32:W32"/>
    <mergeCell ref="Y32:Z32"/>
    <mergeCell ref="Z29:AA29"/>
    <mergeCell ref="AC29:AD29"/>
    <mergeCell ref="AE29:AN29"/>
    <mergeCell ref="I30:AN30"/>
    <mergeCell ref="A29:H29"/>
    <mergeCell ref="I29:M29"/>
    <mergeCell ref="N29:O29"/>
    <mergeCell ref="P29:Q29"/>
    <mergeCell ref="S29:T29"/>
    <mergeCell ref="W29:X29"/>
    <mergeCell ref="A26:H27"/>
    <mergeCell ref="I26:AN26"/>
    <mergeCell ref="I27:AN27"/>
    <mergeCell ref="A28:H28"/>
    <mergeCell ref="I28:U28"/>
    <mergeCell ref="V28:AA28"/>
    <mergeCell ref="AB28:AN28"/>
    <mergeCell ref="AI25:AN25"/>
    <mergeCell ref="I24:P24"/>
    <mergeCell ref="Q24:W24"/>
    <mergeCell ref="X24:Z24"/>
    <mergeCell ref="AA24:AH24"/>
    <mergeCell ref="AI24:AN24"/>
    <mergeCell ref="AI23:AN23"/>
    <mergeCell ref="I22:P22"/>
    <mergeCell ref="Q22:W22"/>
    <mergeCell ref="X22:Z22"/>
    <mergeCell ref="AA22:AH22"/>
    <mergeCell ref="AI22:AN22"/>
    <mergeCell ref="AI20:AN20"/>
    <mergeCell ref="I21:P21"/>
    <mergeCell ref="Q21:W21"/>
    <mergeCell ref="X21:Z21"/>
    <mergeCell ref="AA21:AH21"/>
    <mergeCell ref="AI21:AN21"/>
    <mergeCell ref="A12:E13"/>
    <mergeCell ref="F12:R13"/>
    <mergeCell ref="V12:Z13"/>
    <mergeCell ref="AA12:AL13"/>
    <mergeCell ref="AM13:AN13"/>
    <mergeCell ref="A20:H25"/>
    <mergeCell ref="I20:P20"/>
    <mergeCell ref="Q20:W20"/>
    <mergeCell ref="X20:Z20"/>
    <mergeCell ref="AA20:AH20"/>
    <mergeCell ref="I23:P23"/>
    <mergeCell ref="Q23:W23"/>
    <mergeCell ref="X23:Z23"/>
    <mergeCell ref="AA23:AH23"/>
    <mergeCell ref="I25:P25"/>
    <mergeCell ref="Q25:W25"/>
    <mergeCell ref="X25:Z25"/>
    <mergeCell ref="AA25:AH25"/>
    <mergeCell ref="AB1:AF2"/>
    <mergeCell ref="V14:Z15"/>
    <mergeCell ref="AA14:AN15"/>
    <mergeCell ref="AG1:AN2"/>
    <mergeCell ref="A1:J1"/>
    <mergeCell ref="A6:AN6"/>
    <mergeCell ref="AE4:AG4"/>
    <mergeCell ref="AI4:AJ4"/>
    <mergeCell ref="AL4:AM4"/>
    <mergeCell ref="V8:Z9"/>
    <mergeCell ref="AA8:AN9"/>
    <mergeCell ref="V10:Z10"/>
    <mergeCell ref="AA10:AN11"/>
    <mergeCell ref="W11:X11"/>
    <mergeCell ref="A8:H8"/>
    <mergeCell ref="B9:U10"/>
  </mergeCells>
  <phoneticPr fontId="38"/>
  <pageMargins left="0.70866141732283472" right="0.23622047244094491" top="0.74803149606299213" bottom="0.51181102362204722" header="0.31496062992125984" footer="0.31496062992125984"/>
  <pageSetup paperSize="9" orientation="portrait" r:id="rId1"/>
  <headerFooter>
    <oddFooter>&amp;R&amp;K00-0482022.10.12.改訂</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C4517-1B50-4438-92CB-A9289B7635EA}">
  <dimension ref="A1:AO35"/>
  <sheetViews>
    <sheetView showZeros="0" workbookViewId="0">
      <selection activeCell="C33" sqref="E37"/>
    </sheetView>
  </sheetViews>
  <sheetFormatPr defaultColWidth="9" defaultRowHeight="13.5"/>
  <cols>
    <col min="1" max="2" width="2.125" style="165" customWidth="1"/>
    <col min="3" max="7" width="1.625" style="165" customWidth="1"/>
    <col min="8" max="8" width="4.125" style="165" customWidth="1"/>
    <col min="9" max="13" width="2.125" style="165" customWidth="1"/>
    <col min="14" max="14" width="1.625" style="165" customWidth="1"/>
    <col min="15" max="23" width="2.125" style="165" customWidth="1"/>
    <col min="24" max="24" width="4.625" style="165" customWidth="1"/>
    <col min="25" max="34" width="2.125" style="165" customWidth="1"/>
    <col min="35" max="35" width="4.625" style="165" customWidth="1"/>
    <col min="36" max="39" width="2.125" style="165" customWidth="1"/>
    <col min="40" max="40" width="2.5" style="165" customWidth="1"/>
    <col min="41" max="41" width="2.125" style="165" customWidth="1"/>
    <col min="42" max="16384" width="9" style="165"/>
  </cols>
  <sheetData>
    <row r="1" spans="1:41" ht="16.5" customHeight="1">
      <c r="A1" s="2778" t="s">
        <v>1214</v>
      </c>
      <c r="B1" s="2779"/>
      <c r="C1" s="2779"/>
      <c r="D1" s="2779"/>
      <c r="E1" s="2779"/>
      <c r="F1" s="2779"/>
      <c r="G1" s="2779"/>
      <c r="H1" s="2779"/>
      <c r="I1" s="2779"/>
      <c r="J1" s="2780"/>
      <c r="K1" s="164"/>
      <c r="L1" s="164"/>
      <c r="M1" s="164"/>
      <c r="N1" s="164"/>
      <c r="O1" s="164"/>
      <c r="P1" s="164"/>
      <c r="Q1" s="164"/>
      <c r="R1" s="164"/>
      <c r="S1" s="164"/>
      <c r="T1" s="164"/>
      <c r="U1" s="164"/>
      <c r="V1" s="164"/>
      <c r="W1" s="164"/>
      <c r="X1" s="164"/>
      <c r="Y1" s="164"/>
      <c r="Z1" s="164"/>
      <c r="AA1" s="164"/>
      <c r="AB1" s="2706" t="s">
        <v>933</v>
      </c>
      <c r="AC1" s="2707"/>
      <c r="AD1" s="2707"/>
      <c r="AE1" s="2707"/>
      <c r="AF1" s="2708"/>
      <c r="AG1" s="2596"/>
      <c r="AH1" s="2596"/>
      <c r="AI1" s="2596"/>
      <c r="AJ1" s="2596"/>
      <c r="AK1" s="2596"/>
      <c r="AL1" s="2596"/>
      <c r="AM1" s="2596"/>
      <c r="AN1" s="2596"/>
    </row>
    <row r="2" spans="1:41" ht="16.5" customHeight="1">
      <c r="A2" s="166"/>
      <c r="B2" s="166"/>
      <c r="C2" s="166"/>
      <c r="D2" s="166"/>
      <c r="E2" s="166"/>
      <c r="F2" s="166"/>
      <c r="G2" s="166"/>
      <c r="H2" s="166"/>
      <c r="I2" s="166"/>
      <c r="J2" s="166"/>
      <c r="K2" s="164"/>
      <c r="L2" s="164"/>
      <c r="M2" s="164"/>
      <c r="N2" s="164"/>
      <c r="O2" s="164"/>
      <c r="P2" s="164"/>
      <c r="Q2" s="164"/>
      <c r="R2" s="164"/>
      <c r="S2" s="164"/>
      <c r="T2" s="164"/>
      <c r="U2" s="164"/>
      <c r="V2" s="164"/>
      <c r="W2" s="164"/>
      <c r="X2" s="164"/>
      <c r="Y2" s="164"/>
      <c r="Z2" s="164"/>
      <c r="AA2" s="164"/>
      <c r="AB2" s="2731"/>
      <c r="AC2" s="2732"/>
      <c r="AD2" s="2732"/>
      <c r="AE2" s="2732"/>
      <c r="AF2" s="2733"/>
      <c r="AG2" s="2597"/>
      <c r="AH2" s="2597"/>
      <c r="AI2" s="2597"/>
      <c r="AJ2" s="2597"/>
      <c r="AK2" s="2597"/>
      <c r="AL2" s="2597"/>
      <c r="AM2" s="2597"/>
      <c r="AN2" s="2597"/>
    </row>
    <row r="3" spans="1:41">
      <c r="A3" s="166"/>
      <c r="B3" s="166"/>
      <c r="C3" s="166"/>
      <c r="D3" s="166"/>
      <c r="E3" s="166"/>
      <c r="F3" s="166"/>
      <c r="G3" s="166"/>
      <c r="H3" s="166"/>
      <c r="I3" s="166"/>
      <c r="J3" s="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row>
    <row r="4" spans="1:4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2595" t="s">
        <v>1000</v>
      </c>
      <c r="AF4" s="2595"/>
      <c r="AG4" s="2595"/>
      <c r="AH4" s="277" t="s">
        <v>687</v>
      </c>
      <c r="AI4" s="2595" t="s">
        <v>1000</v>
      </c>
      <c r="AJ4" s="2595"/>
      <c r="AK4" s="277" t="s">
        <v>688</v>
      </c>
      <c r="AL4" s="2595" t="s">
        <v>1000</v>
      </c>
      <c r="AM4" s="2595"/>
      <c r="AN4" s="1237" t="s">
        <v>689</v>
      </c>
      <c r="AO4" s="277"/>
    </row>
    <row r="5" spans="1:41" ht="21.75" customHeight="1">
      <c r="A5" s="167"/>
      <c r="B5" s="167"/>
      <c r="C5" s="167"/>
      <c r="D5" s="167"/>
      <c r="E5" s="167"/>
      <c r="F5" s="167"/>
      <c r="G5" s="167"/>
      <c r="H5" s="167"/>
      <c r="I5" s="167"/>
      <c r="J5" s="167"/>
      <c r="K5" s="167"/>
      <c r="L5" s="167"/>
      <c r="M5" s="167"/>
      <c r="N5" s="167"/>
      <c r="O5" s="168"/>
      <c r="P5" s="167"/>
      <c r="Q5" s="167"/>
      <c r="R5" s="167"/>
      <c r="S5" s="167"/>
      <c r="T5" s="167"/>
      <c r="U5" s="167"/>
      <c r="V5" s="167"/>
      <c r="W5" s="167"/>
      <c r="X5" s="167"/>
      <c r="Y5" s="167"/>
      <c r="Z5" s="167"/>
      <c r="AA5" s="167"/>
      <c r="AB5" s="167"/>
      <c r="AC5" s="167"/>
      <c r="AD5" s="167"/>
      <c r="AE5" s="167"/>
      <c r="AF5" s="164"/>
      <c r="AG5" s="167"/>
      <c r="AH5" s="164"/>
      <c r="AI5" s="164"/>
      <c r="AJ5" s="164"/>
      <c r="AK5" s="164"/>
      <c r="AL5" s="164"/>
      <c r="AM5" s="164"/>
      <c r="AN5" s="164"/>
      <c r="AO5" s="164"/>
    </row>
    <row r="6" spans="1:41" ht="21">
      <c r="A6" s="2579" t="s">
        <v>1215</v>
      </c>
      <c r="B6" s="2579"/>
      <c r="C6" s="2579"/>
      <c r="D6" s="2579"/>
      <c r="E6" s="2579"/>
      <c r="F6" s="2579"/>
      <c r="G6" s="2579"/>
      <c r="H6" s="2579"/>
      <c r="I6" s="2579"/>
      <c r="J6" s="2579"/>
      <c r="K6" s="2579"/>
      <c r="L6" s="2579"/>
      <c r="M6" s="2579"/>
      <c r="N6" s="2579"/>
      <c r="O6" s="2579"/>
      <c r="P6" s="2579"/>
      <c r="Q6" s="2579"/>
      <c r="R6" s="2579"/>
      <c r="S6" s="2579"/>
      <c r="T6" s="2579"/>
      <c r="U6" s="2579"/>
      <c r="V6" s="2579"/>
      <c r="W6" s="2579"/>
      <c r="X6" s="2579"/>
      <c r="Y6" s="2579"/>
      <c r="Z6" s="2579"/>
      <c r="AA6" s="2579"/>
      <c r="AB6" s="2579"/>
      <c r="AC6" s="2579"/>
      <c r="AD6" s="2579"/>
      <c r="AE6" s="2579"/>
      <c r="AF6" s="2579"/>
      <c r="AG6" s="2579"/>
      <c r="AH6" s="2579"/>
      <c r="AI6" s="2579"/>
      <c r="AJ6" s="2579"/>
      <c r="AK6" s="2579"/>
      <c r="AL6" s="2579"/>
      <c r="AM6" s="2579"/>
      <c r="AN6" s="2579"/>
      <c r="AO6" s="167"/>
    </row>
    <row r="7" spans="1:41" ht="27.75" customHeight="1">
      <c r="A7" s="167"/>
      <c r="B7" s="167"/>
      <c r="C7" s="167"/>
      <c r="D7" s="167"/>
      <c r="E7" s="167"/>
      <c r="F7" s="167"/>
      <c r="G7" s="167"/>
      <c r="H7" s="167"/>
      <c r="I7" s="167"/>
      <c r="J7" s="167"/>
      <c r="K7" s="167"/>
      <c r="L7" s="167"/>
      <c r="M7" s="167"/>
      <c r="N7" s="167"/>
      <c r="O7" s="168"/>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row>
    <row r="8" spans="1:41" ht="13.5" customHeight="1">
      <c r="A8" s="2610" t="s">
        <v>943</v>
      </c>
      <c r="B8" s="2610"/>
      <c r="C8" s="2610"/>
      <c r="D8" s="2610"/>
      <c r="E8" s="2610"/>
      <c r="F8" s="2610"/>
      <c r="G8" s="2610"/>
      <c r="H8" s="2610"/>
      <c r="I8" s="439"/>
      <c r="J8" s="439"/>
      <c r="K8" s="439"/>
      <c r="L8" s="439"/>
      <c r="M8" s="439"/>
      <c r="N8" s="439"/>
      <c r="O8" s="439"/>
      <c r="P8" s="439"/>
      <c r="Q8" s="439"/>
      <c r="R8" s="439"/>
      <c r="S8" s="439"/>
      <c r="T8" s="439"/>
      <c r="U8" s="180"/>
      <c r="V8" s="2629" t="s">
        <v>945</v>
      </c>
      <c r="W8" s="2629"/>
      <c r="X8" s="2629"/>
      <c r="Y8" s="2629"/>
      <c r="Z8" s="2629"/>
      <c r="AA8" s="1822">
        <f>登録!I8</f>
        <v>0</v>
      </c>
      <c r="AB8" s="1822"/>
      <c r="AC8" s="1822"/>
      <c r="AD8" s="1822"/>
      <c r="AE8" s="1822"/>
      <c r="AF8" s="1822"/>
      <c r="AG8" s="1822"/>
      <c r="AH8" s="1822"/>
      <c r="AI8" s="1822"/>
      <c r="AJ8" s="1822"/>
      <c r="AK8" s="1822"/>
      <c r="AL8" s="1822"/>
      <c r="AM8" s="1822"/>
      <c r="AN8" s="1822"/>
    </row>
    <row r="9" spans="1:41" ht="13.5" customHeight="1">
      <c r="B9" s="2611">
        <f>登録!D2</f>
        <v>0</v>
      </c>
      <c r="C9" s="2611"/>
      <c r="D9" s="2611"/>
      <c r="E9" s="2611"/>
      <c r="F9" s="2611"/>
      <c r="G9" s="2611"/>
      <c r="H9" s="2611"/>
      <c r="I9" s="2611"/>
      <c r="J9" s="2611"/>
      <c r="K9" s="2611"/>
      <c r="L9" s="2611"/>
      <c r="M9" s="2611"/>
      <c r="N9" s="2611"/>
      <c r="O9" s="2611"/>
      <c r="P9" s="2611"/>
      <c r="Q9" s="2611"/>
      <c r="R9" s="2611"/>
      <c r="S9" s="2611"/>
      <c r="T9" s="2611"/>
      <c r="U9" s="2611"/>
      <c r="V9" s="2576"/>
      <c r="W9" s="2576"/>
      <c r="X9" s="2576"/>
      <c r="Y9" s="2576"/>
      <c r="Z9" s="2576"/>
      <c r="AA9" s="1501"/>
      <c r="AB9" s="1501"/>
      <c r="AC9" s="1501"/>
      <c r="AD9" s="1501"/>
      <c r="AE9" s="1501"/>
      <c r="AF9" s="1501"/>
      <c r="AG9" s="1501"/>
      <c r="AH9" s="1501"/>
      <c r="AI9" s="1501"/>
      <c r="AJ9" s="1501"/>
      <c r="AK9" s="1501"/>
      <c r="AL9" s="1501"/>
      <c r="AM9" s="1501"/>
      <c r="AN9" s="1501"/>
    </row>
    <row r="10" spans="1:41">
      <c r="A10" s="440"/>
      <c r="B10" s="2544"/>
      <c r="C10" s="2544"/>
      <c r="D10" s="2544"/>
      <c r="E10" s="2544"/>
      <c r="F10" s="2544"/>
      <c r="G10" s="2544"/>
      <c r="H10" s="2544"/>
      <c r="I10" s="2544"/>
      <c r="J10" s="2544"/>
      <c r="K10" s="2544"/>
      <c r="L10" s="2544"/>
      <c r="M10" s="2544"/>
      <c r="N10" s="2544"/>
      <c r="O10" s="2544"/>
      <c r="P10" s="2544"/>
      <c r="Q10" s="2544"/>
      <c r="R10" s="2544"/>
      <c r="S10" s="2544"/>
      <c r="T10" s="2544"/>
      <c r="U10" s="2544"/>
      <c r="V10" s="1915" t="s">
        <v>947</v>
      </c>
      <c r="W10" s="1915"/>
      <c r="X10" s="1915"/>
      <c r="Y10" s="1915"/>
      <c r="Z10" s="1915"/>
      <c r="AA10" s="1472">
        <v>0</v>
      </c>
      <c r="AB10" s="1472"/>
      <c r="AC10" s="1472"/>
      <c r="AD10" s="1472"/>
      <c r="AE10" s="1472"/>
      <c r="AF10" s="1472"/>
      <c r="AG10" s="1472"/>
      <c r="AH10" s="1472"/>
      <c r="AI10" s="1472"/>
      <c r="AJ10" s="1472"/>
      <c r="AK10" s="1472"/>
      <c r="AL10" s="1472"/>
      <c r="AM10" s="1472"/>
      <c r="AN10" s="1472"/>
    </row>
    <row r="11" spans="1:41" ht="16.5" customHeight="1">
      <c r="A11" s="164"/>
      <c r="B11" s="164"/>
      <c r="C11" s="164"/>
      <c r="D11" s="164"/>
      <c r="E11" s="164"/>
      <c r="F11" s="164"/>
      <c r="G11" s="164"/>
      <c r="H11" s="164"/>
      <c r="I11" s="164"/>
      <c r="J11" s="164"/>
      <c r="K11" s="164"/>
      <c r="L11" s="164"/>
      <c r="M11" s="164"/>
      <c r="N11" s="164"/>
      <c r="O11" s="164"/>
      <c r="P11" s="164"/>
      <c r="Q11" s="164"/>
      <c r="R11" s="164"/>
      <c r="S11" s="166"/>
      <c r="T11" s="166"/>
      <c r="U11" s="166"/>
      <c r="V11" s="442" t="s">
        <v>1029</v>
      </c>
      <c r="W11" s="1534">
        <v>0</v>
      </c>
      <c r="X11" s="1534"/>
      <c r="Y11" s="166" t="s">
        <v>1030</v>
      </c>
      <c r="Z11" s="166" t="s">
        <v>1031</v>
      </c>
      <c r="AA11" s="1546"/>
      <c r="AB11" s="1546"/>
      <c r="AC11" s="1546"/>
      <c r="AD11" s="1546"/>
      <c r="AE11" s="1546"/>
      <c r="AF11" s="1546"/>
      <c r="AG11" s="1546"/>
      <c r="AH11" s="1546"/>
      <c r="AI11" s="1546"/>
      <c r="AJ11" s="1546"/>
      <c r="AK11" s="1546"/>
      <c r="AL11" s="1546"/>
      <c r="AM11" s="1546"/>
      <c r="AN11" s="1546"/>
    </row>
    <row r="12" spans="1:41" ht="13.5" customHeight="1">
      <c r="A12" s="2629" t="s">
        <v>949</v>
      </c>
      <c r="B12" s="2629"/>
      <c r="C12" s="2629"/>
      <c r="D12" s="2629"/>
      <c r="E12" s="2629"/>
      <c r="F12" s="1751">
        <f>登録!D16</f>
        <v>0</v>
      </c>
      <c r="G12" s="1751"/>
      <c r="H12" s="1751"/>
      <c r="I12" s="1751"/>
      <c r="J12" s="1751"/>
      <c r="K12" s="1751"/>
      <c r="L12" s="1751"/>
      <c r="M12" s="1751"/>
      <c r="N12" s="1751"/>
      <c r="O12" s="1751"/>
      <c r="P12" s="1751"/>
      <c r="Q12" s="1751"/>
      <c r="R12" s="1751"/>
      <c r="S12" s="166"/>
      <c r="T12" s="166"/>
      <c r="U12" s="166"/>
      <c r="V12" s="2630" t="s">
        <v>1034</v>
      </c>
      <c r="W12" s="2787"/>
      <c r="X12" s="2787"/>
      <c r="Y12" s="2787"/>
      <c r="Z12" s="2787"/>
      <c r="AA12" s="1751">
        <v>0</v>
      </c>
      <c r="AB12" s="1751"/>
      <c r="AC12" s="1751"/>
      <c r="AD12" s="1751"/>
      <c r="AE12" s="1751"/>
      <c r="AF12" s="1751"/>
      <c r="AG12" s="1751"/>
      <c r="AH12" s="1751"/>
      <c r="AI12" s="1751"/>
      <c r="AJ12" s="1751"/>
      <c r="AK12" s="1751"/>
      <c r="AL12" s="1751"/>
      <c r="AM12" s="167"/>
      <c r="AN12" s="167"/>
    </row>
    <row r="13" spans="1:41">
      <c r="A13" s="2576"/>
      <c r="B13" s="2576"/>
      <c r="C13" s="2576"/>
      <c r="D13" s="2576"/>
      <c r="E13" s="2576"/>
      <c r="F13" s="1495"/>
      <c r="G13" s="1495"/>
      <c r="H13" s="1495"/>
      <c r="I13" s="1495"/>
      <c r="J13" s="1495"/>
      <c r="K13" s="1495"/>
      <c r="L13" s="1495"/>
      <c r="M13" s="1495"/>
      <c r="N13" s="1495"/>
      <c r="O13" s="1495"/>
      <c r="P13" s="1495"/>
      <c r="Q13" s="1495"/>
      <c r="R13" s="1495"/>
      <c r="S13" s="443" t="s">
        <v>637</v>
      </c>
      <c r="T13" s="443"/>
      <c r="U13" s="166"/>
      <c r="V13" s="2788"/>
      <c r="W13" s="2788"/>
      <c r="X13" s="2788"/>
      <c r="Y13" s="2788"/>
      <c r="Z13" s="2788"/>
      <c r="AA13" s="1495"/>
      <c r="AB13" s="1495"/>
      <c r="AC13" s="1495"/>
      <c r="AD13" s="1495"/>
      <c r="AE13" s="1495"/>
      <c r="AF13" s="1495"/>
      <c r="AG13" s="1495"/>
      <c r="AH13" s="1495"/>
      <c r="AI13" s="1495"/>
      <c r="AJ13" s="1495"/>
      <c r="AK13" s="1495"/>
      <c r="AL13" s="1495"/>
      <c r="AM13" s="1804" t="s">
        <v>955</v>
      </c>
      <c r="AN13" s="1804"/>
    </row>
    <row r="14" spans="1:41">
      <c r="A14" s="164"/>
      <c r="B14" s="164"/>
      <c r="C14" s="164"/>
      <c r="D14" s="164"/>
      <c r="E14" s="164"/>
      <c r="F14" s="164"/>
      <c r="G14" s="164"/>
      <c r="H14" s="164"/>
      <c r="I14" s="164"/>
      <c r="J14" s="164"/>
      <c r="K14" s="164"/>
      <c r="L14" s="164"/>
      <c r="M14" s="164"/>
      <c r="N14" s="164"/>
      <c r="O14" s="164"/>
      <c r="P14" s="164"/>
      <c r="Q14" s="164"/>
      <c r="R14" s="164"/>
      <c r="S14" s="164"/>
      <c r="T14" s="164"/>
      <c r="U14" s="166"/>
      <c r="V14" s="2629" t="s">
        <v>957</v>
      </c>
      <c r="W14" s="2629"/>
      <c r="X14" s="2629"/>
      <c r="Y14" s="2629"/>
      <c r="Z14" s="2629"/>
      <c r="AA14" s="1546">
        <v>0</v>
      </c>
      <c r="AB14" s="1546"/>
      <c r="AC14" s="1546"/>
      <c r="AD14" s="1546"/>
      <c r="AE14" s="1546"/>
      <c r="AF14" s="1546"/>
      <c r="AG14" s="1546"/>
      <c r="AH14" s="1546"/>
      <c r="AI14" s="1546"/>
      <c r="AJ14" s="1546"/>
      <c r="AK14" s="1546"/>
      <c r="AL14" s="1546"/>
      <c r="AM14" s="1546"/>
      <c r="AN14" s="1546"/>
    </row>
    <row r="15" spans="1:41">
      <c r="A15" s="166"/>
      <c r="B15" s="166"/>
      <c r="C15" s="166"/>
      <c r="D15" s="166"/>
      <c r="E15" s="166"/>
      <c r="F15" s="166"/>
      <c r="G15" s="166"/>
      <c r="H15" s="166"/>
      <c r="I15" s="166"/>
      <c r="J15" s="166"/>
      <c r="K15" s="166"/>
      <c r="L15" s="166"/>
      <c r="M15" s="166"/>
      <c r="N15" s="166"/>
      <c r="O15" s="166"/>
      <c r="P15" s="166"/>
      <c r="Q15" s="166"/>
      <c r="R15" s="166"/>
      <c r="S15" s="166"/>
      <c r="T15" s="166"/>
      <c r="U15" s="166"/>
      <c r="V15" s="2576"/>
      <c r="W15" s="2576"/>
      <c r="X15" s="2576"/>
      <c r="Y15" s="2576"/>
      <c r="Z15" s="2576"/>
      <c r="AA15" s="1475"/>
      <c r="AB15" s="1475"/>
      <c r="AC15" s="1475"/>
      <c r="AD15" s="1475"/>
      <c r="AE15" s="1475"/>
      <c r="AF15" s="1475"/>
      <c r="AG15" s="1475"/>
      <c r="AH15" s="1475"/>
      <c r="AI15" s="1475"/>
      <c r="AJ15" s="1475"/>
      <c r="AK15" s="1475"/>
      <c r="AL15" s="1475"/>
      <c r="AM15" s="1475"/>
      <c r="AN15" s="1475"/>
    </row>
    <row r="16" spans="1:41">
      <c r="A16" s="166"/>
      <c r="B16" s="166"/>
      <c r="C16" s="166"/>
      <c r="D16" s="166"/>
      <c r="E16" s="166"/>
      <c r="F16" s="166"/>
      <c r="G16" s="166"/>
      <c r="H16" s="166"/>
      <c r="I16" s="166"/>
      <c r="J16" s="166"/>
      <c r="K16" s="166"/>
      <c r="L16" s="166"/>
      <c r="M16" s="166"/>
      <c r="N16" s="166"/>
      <c r="O16" s="166"/>
      <c r="P16" s="166"/>
      <c r="Q16" s="166"/>
      <c r="R16" s="166"/>
      <c r="S16" s="166"/>
      <c r="T16" s="166"/>
      <c r="U16" s="166"/>
      <c r="V16" s="164"/>
      <c r="W16" s="164"/>
      <c r="X16" s="164"/>
      <c r="Y16" s="164"/>
      <c r="Z16" s="164"/>
      <c r="AA16" s="164"/>
      <c r="AB16" s="164"/>
      <c r="AC16" s="164"/>
      <c r="AD16" s="164"/>
      <c r="AE16" s="164"/>
      <c r="AF16" s="164"/>
      <c r="AG16" s="164"/>
      <c r="AH16" s="164"/>
      <c r="AI16" s="164"/>
      <c r="AJ16" s="164"/>
      <c r="AK16" s="164"/>
      <c r="AL16" s="164"/>
      <c r="AM16" s="164"/>
      <c r="AN16" s="164"/>
      <c r="AO16" s="167"/>
    </row>
    <row r="17" spans="1:41">
      <c r="A17" s="2652" t="s">
        <v>1216</v>
      </c>
      <c r="B17" s="2652"/>
      <c r="C17" s="2652"/>
      <c r="D17" s="2652"/>
      <c r="E17" s="2652"/>
      <c r="F17" s="2652"/>
      <c r="G17" s="2652"/>
      <c r="H17" s="2652"/>
      <c r="I17" s="2652"/>
      <c r="J17" s="2652"/>
      <c r="K17" s="2652"/>
      <c r="L17" s="2652"/>
      <c r="M17" s="2652"/>
      <c r="N17" s="2652"/>
      <c r="O17" s="2652"/>
      <c r="P17" s="2652"/>
      <c r="Q17" s="2652"/>
      <c r="R17" s="2652"/>
      <c r="S17" s="2652"/>
      <c r="T17" s="2652"/>
      <c r="U17" s="2652"/>
      <c r="V17" s="2652"/>
      <c r="W17" s="2652"/>
      <c r="X17" s="2652"/>
      <c r="Y17" s="2652"/>
      <c r="Z17" s="2652"/>
      <c r="AA17" s="2652"/>
      <c r="AB17" s="2652"/>
      <c r="AC17" s="2652"/>
      <c r="AD17" s="2652"/>
      <c r="AE17" s="2652"/>
      <c r="AF17" s="2652"/>
      <c r="AG17" s="2652"/>
      <c r="AH17" s="2652"/>
      <c r="AI17" s="2652"/>
      <c r="AJ17" s="2652"/>
      <c r="AK17" s="2652"/>
      <c r="AL17" s="2652"/>
      <c r="AM17" s="2652"/>
      <c r="AN17" s="2652"/>
      <c r="AO17" s="167"/>
    </row>
    <row r="18" spans="1:41">
      <c r="A18" s="166"/>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7"/>
    </row>
    <row r="19" spans="1:41" ht="37.5" customHeight="1">
      <c r="A19" s="2781" t="s">
        <v>1190</v>
      </c>
      <c r="B19" s="2782"/>
      <c r="C19" s="2782"/>
      <c r="D19" s="2782"/>
      <c r="E19" s="2782"/>
      <c r="F19" s="2782"/>
      <c r="G19" s="2782"/>
      <c r="H19" s="2715"/>
      <c r="I19" s="2814"/>
      <c r="J19" s="2815"/>
      <c r="K19" s="2815"/>
      <c r="L19" s="2815"/>
      <c r="M19" s="2815"/>
      <c r="N19" s="2815"/>
      <c r="O19" s="2815"/>
      <c r="P19" s="2815"/>
      <c r="Q19" s="2815"/>
      <c r="R19" s="2815"/>
      <c r="S19" s="2815"/>
      <c r="T19" s="2815"/>
      <c r="U19" s="2815"/>
      <c r="V19" s="2815"/>
      <c r="W19" s="2815"/>
      <c r="X19" s="2815"/>
      <c r="Y19" s="2815"/>
      <c r="Z19" s="2815"/>
      <c r="AA19" s="2815"/>
      <c r="AB19" s="2815"/>
      <c r="AC19" s="2815"/>
      <c r="AD19" s="2815"/>
      <c r="AE19" s="2815"/>
      <c r="AF19" s="2815"/>
      <c r="AG19" s="2815"/>
      <c r="AH19" s="2815"/>
      <c r="AI19" s="2815"/>
      <c r="AJ19" s="2815"/>
      <c r="AK19" s="2815"/>
      <c r="AL19" s="2815"/>
      <c r="AM19" s="2815"/>
      <c r="AN19" s="2816"/>
      <c r="AO19" s="167"/>
    </row>
    <row r="20" spans="1:41" ht="37.5" customHeight="1">
      <c r="A20" s="2749" t="s">
        <v>1217</v>
      </c>
      <c r="B20" s="2680"/>
      <c r="C20" s="2680"/>
      <c r="D20" s="2680"/>
      <c r="E20" s="2680"/>
      <c r="F20" s="2680"/>
      <c r="G20" s="2680"/>
      <c r="H20" s="2035"/>
      <c r="I20" s="2817" t="s">
        <v>1218</v>
      </c>
      <c r="J20" s="2818"/>
      <c r="K20" s="2818"/>
      <c r="L20" s="2818"/>
      <c r="M20" s="2818"/>
      <c r="N20" s="2818"/>
      <c r="O20" s="2818"/>
      <c r="P20" s="2818"/>
      <c r="Q20" s="2818"/>
      <c r="R20" s="2818"/>
      <c r="S20" s="2818"/>
      <c r="T20" s="2818"/>
      <c r="U20" s="2818"/>
      <c r="V20" s="2818"/>
      <c r="W20" s="2818"/>
      <c r="X20" s="2784" t="s">
        <v>1219</v>
      </c>
      <c r="Y20" s="2784"/>
      <c r="Z20" s="2784"/>
      <c r="AA20" s="2784"/>
      <c r="AB20" s="2819"/>
      <c r="AC20" s="2820"/>
      <c r="AD20" s="210" t="s">
        <v>1220</v>
      </c>
      <c r="AE20" s="2820"/>
      <c r="AF20" s="2820"/>
      <c r="AG20" s="210" t="s">
        <v>975</v>
      </c>
      <c r="AH20" s="210" t="s">
        <v>770</v>
      </c>
      <c r="AI20" s="210"/>
      <c r="AJ20" s="1244" t="s">
        <v>974</v>
      </c>
      <c r="AK20" s="2820"/>
      <c r="AL20" s="2820"/>
      <c r="AM20" s="2821" t="s">
        <v>975</v>
      </c>
      <c r="AN20" s="2822"/>
      <c r="AO20" s="167"/>
    </row>
    <row r="21" spans="1:41" ht="37.5" customHeight="1">
      <c r="A21" s="2749"/>
      <c r="B21" s="2680"/>
      <c r="C21" s="2680"/>
      <c r="D21" s="2680"/>
      <c r="E21" s="2680"/>
      <c r="F21" s="2680"/>
      <c r="G21" s="2680"/>
      <c r="H21" s="2035"/>
      <c r="I21" s="2823" t="s">
        <v>1221</v>
      </c>
      <c r="J21" s="2824"/>
      <c r="K21" s="2824"/>
      <c r="L21" s="2824"/>
      <c r="M21" s="2824"/>
      <c r="N21" s="2824"/>
      <c r="O21" s="2824"/>
      <c r="P21" s="2824"/>
      <c r="Q21" s="2824"/>
      <c r="R21" s="2824"/>
      <c r="S21" s="2824"/>
      <c r="T21" s="2824"/>
      <c r="U21" s="2824"/>
      <c r="V21" s="2824"/>
      <c r="W21" s="2824"/>
      <c r="X21" s="2825" t="s">
        <v>1222</v>
      </c>
      <c r="Y21" s="2825"/>
      <c r="Z21" s="2825"/>
      <c r="AA21" s="2825"/>
      <c r="AB21" s="2826"/>
      <c r="AC21" s="2827"/>
      <c r="AD21" s="211" t="s">
        <v>1223</v>
      </c>
      <c r="AE21" s="2827"/>
      <c r="AF21" s="2827"/>
      <c r="AG21" s="211" t="s">
        <v>1224</v>
      </c>
      <c r="AH21" s="211" t="s">
        <v>770</v>
      </c>
      <c r="AI21" s="211"/>
      <c r="AJ21" s="1245" t="s">
        <v>1223</v>
      </c>
      <c r="AK21" s="2827"/>
      <c r="AL21" s="2827"/>
      <c r="AM21" s="2828" t="s">
        <v>1224</v>
      </c>
      <c r="AN21" s="2829"/>
      <c r="AO21" s="167"/>
    </row>
    <row r="22" spans="1:41" ht="37.5" customHeight="1">
      <c r="A22" s="2749" t="s">
        <v>1225</v>
      </c>
      <c r="B22" s="2680"/>
      <c r="C22" s="2680"/>
      <c r="D22" s="2680"/>
      <c r="E22" s="2680"/>
      <c r="F22" s="2680"/>
      <c r="G22" s="2680"/>
      <c r="H22" s="2035"/>
      <c r="I22" s="2832" t="s">
        <v>1226</v>
      </c>
      <c r="J22" s="2833"/>
      <c r="K22" s="2833"/>
      <c r="L22" s="2833"/>
      <c r="M22" s="2833"/>
      <c r="N22" s="2833"/>
      <c r="O22" s="2833"/>
      <c r="P22" s="2833"/>
      <c r="Q22" s="2833"/>
      <c r="R22" s="2833"/>
      <c r="S22" s="2833"/>
      <c r="T22" s="2833"/>
      <c r="U22" s="2833"/>
      <c r="V22" s="2833"/>
      <c r="W22" s="2833"/>
      <c r="X22" s="2833"/>
      <c r="Y22" s="2833"/>
      <c r="Z22" s="2833"/>
      <c r="AA22" s="2833"/>
      <c r="AB22" s="2833"/>
      <c r="AC22" s="2833"/>
      <c r="AD22" s="2833"/>
      <c r="AE22" s="2833"/>
      <c r="AF22" s="2833"/>
      <c r="AG22" s="2833"/>
      <c r="AH22" s="2833"/>
      <c r="AI22" s="2833"/>
      <c r="AJ22" s="2833"/>
      <c r="AK22" s="2833"/>
      <c r="AL22" s="2833"/>
      <c r="AM22" s="2833"/>
      <c r="AN22" s="2834"/>
      <c r="AO22" s="167"/>
    </row>
    <row r="23" spans="1:41" ht="37.5" customHeight="1">
      <c r="A23" s="2749" t="s">
        <v>1227</v>
      </c>
      <c r="B23" s="2680"/>
      <c r="C23" s="2680"/>
      <c r="D23" s="2680"/>
      <c r="E23" s="2680"/>
      <c r="F23" s="2680"/>
      <c r="G23" s="2680"/>
      <c r="H23" s="2035"/>
      <c r="I23" s="2836" t="s">
        <v>1228</v>
      </c>
      <c r="J23" s="2837"/>
      <c r="K23" s="2837"/>
      <c r="L23" s="2837"/>
      <c r="M23" s="2837"/>
      <c r="N23" s="2837"/>
      <c r="O23" s="2837"/>
      <c r="P23" s="2837"/>
      <c r="Q23" s="2837"/>
      <c r="R23" s="2837"/>
      <c r="S23" s="2837"/>
      <c r="T23" s="2837"/>
      <c r="U23" s="2837"/>
      <c r="V23" s="2837"/>
      <c r="W23" s="2837"/>
      <c r="X23" s="2837"/>
      <c r="Y23" s="2837"/>
      <c r="Z23" s="2837"/>
      <c r="AA23" s="2837"/>
      <c r="AB23" s="2837"/>
      <c r="AC23" s="2837"/>
      <c r="AD23" s="2837"/>
      <c r="AE23" s="2837"/>
      <c r="AF23" s="2837"/>
      <c r="AG23" s="2837"/>
      <c r="AH23" s="2837"/>
      <c r="AI23" s="2837"/>
      <c r="AJ23" s="2837"/>
      <c r="AK23" s="2837"/>
      <c r="AL23" s="2837"/>
      <c r="AM23" s="2837"/>
      <c r="AN23" s="2838"/>
      <c r="AO23" s="167"/>
    </row>
    <row r="24" spans="1:41" ht="37.5" customHeight="1">
      <c r="A24" s="2749"/>
      <c r="B24" s="2680"/>
      <c r="C24" s="2680"/>
      <c r="D24" s="2680"/>
      <c r="E24" s="2680"/>
      <c r="F24" s="2680"/>
      <c r="G24" s="2680"/>
      <c r="H24" s="2035"/>
      <c r="I24" s="2823" t="s">
        <v>1229</v>
      </c>
      <c r="J24" s="2824"/>
      <c r="K24" s="2824"/>
      <c r="L24" s="2824"/>
      <c r="M24" s="2824"/>
      <c r="N24" s="2824"/>
      <c r="O24" s="2824"/>
      <c r="P24" s="2824"/>
      <c r="Q24" s="2824"/>
      <c r="R24" s="2824"/>
      <c r="S24" s="2824"/>
      <c r="T24" s="2824"/>
      <c r="U24" s="2824"/>
      <c r="V24" s="2824"/>
      <c r="W24" s="2824"/>
      <c r="X24" s="2824"/>
      <c r="Y24" s="2824"/>
      <c r="Z24" s="2824"/>
      <c r="AA24" s="2824"/>
      <c r="AB24" s="2824"/>
      <c r="AC24" s="2824"/>
      <c r="AD24" s="2824"/>
      <c r="AE24" s="2824"/>
      <c r="AF24" s="2824"/>
      <c r="AG24" s="2824"/>
      <c r="AH24" s="2824"/>
      <c r="AI24" s="2824"/>
      <c r="AJ24" s="2824"/>
      <c r="AK24" s="2824"/>
      <c r="AL24" s="2824"/>
      <c r="AM24" s="2824"/>
      <c r="AN24" s="2839"/>
      <c r="AO24" s="167"/>
    </row>
    <row r="25" spans="1:41" ht="37.5" customHeight="1">
      <c r="A25" s="2793" t="s">
        <v>1230</v>
      </c>
      <c r="B25" s="2794"/>
      <c r="C25" s="2794"/>
      <c r="D25" s="2794"/>
      <c r="E25" s="2794"/>
      <c r="F25" s="2794"/>
      <c r="G25" s="2794"/>
      <c r="H25" s="2840"/>
      <c r="I25" s="2841"/>
      <c r="J25" s="2842"/>
      <c r="K25" s="2842"/>
      <c r="L25" s="2842"/>
      <c r="M25" s="2842"/>
      <c r="N25" s="2842"/>
      <c r="O25" s="2842"/>
      <c r="P25" s="2842"/>
      <c r="Q25" s="2842"/>
      <c r="R25" s="2842"/>
      <c r="S25" s="2842"/>
      <c r="T25" s="2842"/>
      <c r="U25" s="2842"/>
      <c r="V25" s="2842"/>
      <c r="W25" s="2842"/>
      <c r="X25" s="2842"/>
      <c r="Y25" s="2842"/>
      <c r="Z25" s="2842"/>
      <c r="AA25" s="2842"/>
      <c r="AB25" s="2842"/>
      <c r="AC25" s="2842"/>
      <c r="AD25" s="2842"/>
      <c r="AE25" s="2842"/>
      <c r="AF25" s="2842"/>
      <c r="AG25" s="2842"/>
      <c r="AH25" s="2842"/>
      <c r="AI25" s="2842"/>
      <c r="AJ25" s="2842"/>
      <c r="AK25" s="2842"/>
      <c r="AL25" s="2842"/>
      <c r="AM25" s="2842"/>
      <c r="AN25" s="2843"/>
      <c r="AO25" s="167"/>
    </row>
    <row r="26" spans="1:41" ht="37.5" customHeight="1">
      <c r="A26" s="2844" t="s">
        <v>1231</v>
      </c>
      <c r="B26" s="2845"/>
      <c r="C26" s="2845"/>
      <c r="D26" s="2845"/>
      <c r="E26" s="2845"/>
      <c r="F26" s="2845"/>
      <c r="G26" s="2845"/>
      <c r="H26" s="2846"/>
      <c r="I26" s="2847"/>
      <c r="J26" s="2848"/>
      <c r="K26" s="2848"/>
      <c r="L26" s="2848"/>
      <c r="M26" s="2848"/>
      <c r="N26" s="2848"/>
      <c r="O26" s="2848"/>
      <c r="P26" s="2848"/>
      <c r="Q26" s="2848"/>
      <c r="R26" s="2848"/>
      <c r="S26" s="2848"/>
      <c r="T26" s="2848"/>
      <c r="U26" s="2848"/>
      <c r="V26" s="2848"/>
      <c r="W26" s="2848"/>
      <c r="X26" s="2848"/>
      <c r="Y26" s="2848"/>
      <c r="Z26" s="2848"/>
      <c r="AA26" s="2848"/>
      <c r="AB26" s="2848"/>
      <c r="AC26" s="2848"/>
      <c r="AD26" s="2848"/>
      <c r="AE26" s="2848"/>
      <c r="AF26" s="2848"/>
      <c r="AG26" s="2848"/>
      <c r="AH26" s="2848"/>
      <c r="AI26" s="2848"/>
      <c r="AJ26" s="2848"/>
      <c r="AK26" s="2848"/>
      <c r="AL26" s="2848"/>
      <c r="AM26" s="2848"/>
      <c r="AN26" s="2849"/>
      <c r="AO26" s="167"/>
    </row>
    <row r="27" spans="1:41" ht="12" customHeight="1">
      <c r="A27" s="5"/>
      <c r="B27" s="5"/>
      <c r="C27" s="5"/>
      <c r="D27" s="5"/>
      <c r="E27" s="5"/>
      <c r="F27" s="5"/>
      <c r="G27" s="5"/>
      <c r="H27" s="5"/>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167"/>
    </row>
    <row r="28" spans="1:41" ht="18" customHeight="1">
      <c r="A28" s="277" t="s">
        <v>1232</v>
      </c>
      <c r="B28" s="277"/>
      <c r="C28" s="277"/>
      <c r="D28" s="277"/>
      <c r="E28" s="277"/>
      <c r="F28" s="277"/>
      <c r="G28" s="277"/>
      <c r="H28" s="277"/>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167"/>
    </row>
    <row r="29" spans="1:41" ht="18" customHeight="1">
      <c r="A29" s="277"/>
      <c r="B29" s="277"/>
      <c r="C29" s="277"/>
      <c r="D29" s="277"/>
      <c r="E29" s="277"/>
      <c r="F29" s="277"/>
      <c r="G29" s="277"/>
      <c r="H29" s="277"/>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167"/>
    </row>
    <row r="30" spans="1:41" ht="18" customHeight="1">
      <c r="A30" s="277" t="s">
        <v>1233</v>
      </c>
      <c r="B30" s="277"/>
      <c r="C30" s="277"/>
      <c r="D30" s="277"/>
      <c r="E30" s="277"/>
      <c r="F30" s="277"/>
      <c r="G30" s="277"/>
      <c r="H30" s="277"/>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167"/>
    </row>
    <row r="31" spans="1:41" ht="37.5" customHeight="1">
      <c r="A31" s="2850" t="s">
        <v>1234</v>
      </c>
      <c r="B31" s="2716"/>
      <c r="C31" s="2716"/>
      <c r="D31" s="2716"/>
      <c r="E31" s="2716"/>
      <c r="F31" s="2716"/>
      <c r="G31" s="2716"/>
      <c r="H31" s="213" t="s">
        <v>1235</v>
      </c>
      <c r="I31" s="2851" t="s">
        <v>1236</v>
      </c>
      <c r="J31" s="2852"/>
      <c r="K31" s="2852"/>
      <c r="L31" s="2852"/>
      <c r="M31" s="2852"/>
      <c r="N31" s="2852"/>
      <c r="O31" s="2853"/>
      <c r="P31" s="214"/>
      <c r="Q31" s="215"/>
      <c r="R31" s="215"/>
      <c r="S31" s="2716"/>
      <c r="T31" s="2716"/>
      <c r="U31" s="2716"/>
      <c r="V31" s="2716"/>
      <c r="W31" s="215" t="s">
        <v>687</v>
      </c>
      <c r="X31" s="215"/>
      <c r="Y31" s="215" t="s">
        <v>974</v>
      </c>
      <c r="Z31" s="2716"/>
      <c r="AA31" s="2716"/>
      <c r="AB31" s="2607" t="s">
        <v>975</v>
      </c>
      <c r="AC31" s="2607"/>
      <c r="AD31" s="2607"/>
      <c r="AE31" s="2607"/>
      <c r="AF31" s="2607"/>
      <c r="AG31" s="2607"/>
      <c r="AH31" s="2607"/>
      <c r="AI31" s="2607"/>
      <c r="AJ31" s="2607"/>
      <c r="AK31" s="2607"/>
      <c r="AL31" s="2607"/>
      <c r="AM31" s="2607"/>
      <c r="AN31" s="2835"/>
      <c r="AO31" s="167"/>
    </row>
    <row r="32" spans="1:41" ht="37.5" customHeight="1">
      <c r="A32" s="2749" t="s">
        <v>1237</v>
      </c>
      <c r="B32" s="2680"/>
      <c r="C32" s="2680"/>
      <c r="D32" s="2680"/>
      <c r="E32" s="2680"/>
      <c r="F32" s="2680"/>
      <c r="G32" s="2680"/>
      <c r="H32" s="2680"/>
      <c r="I32" s="2680" t="s">
        <v>1238</v>
      </c>
      <c r="J32" s="2680"/>
      <c r="K32" s="2680"/>
      <c r="L32" s="2680"/>
      <c r="M32" s="2680"/>
      <c r="N32" s="2680"/>
      <c r="O32" s="2680"/>
      <c r="P32" s="2035"/>
      <c r="Q32" s="2036"/>
      <c r="R32" s="2036"/>
      <c r="S32" s="2036"/>
      <c r="T32" s="2036"/>
      <c r="U32" s="2036"/>
      <c r="V32" s="2036"/>
      <c r="W32" s="2036"/>
      <c r="X32" s="2036"/>
      <c r="Y32" s="2036"/>
      <c r="Z32" s="2036"/>
      <c r="AA32" s="2036"/>
      <c r="AB32" s="2036"/>
      <c r="AC32" s="2036" t="s">
        <v>955</v>
      </c>
      <c r="AD32" s="2036"/>
      <c r="AE32" s="2036"/>
      <c r="AF32" s="189"/>
      <c r="AG32" s="189"/>
      <c r="AH32" s="189"/>
      <c r="AI32" s="189"/>
      <c r="AJ32" s="189"/>
      <c r="AK32" s="189"/>
      <c r="AL32" s="189"/>
      <c r="AM32" s="189"/>
      <c r="AN32" s="192"/>
      <c r="AO32" s="167"/>
    </row>
    <row r="33" spans="1:41" ht="37.5" customHeight="1">
      <c r="A33" s="2749"/>
      <c r="B33" s="2680"/>
      <c r="C33" s="2680"/>
      <c r="D33" s="2680"/>
      <c r="E33" s="2680"/>
      <c r="F33" s="2680"/>
      <c r="G33" s="2680"/>
      <c r="H33" s="2680"/>
      <c r="I33" s="2680" t="s">
        <v>1239</v>
      </c>
      <c r="J33" s="2680"/>
      <c r="K33" s="2680"/>
      <c r="L33" s="2680"/>
      <c r="M33" s="2680"/>
      <c r="N33" s="2680"/>
      <c r="O33" s="2680"/>
      <c r="P33" s="2035"/>
      <c r="Q33" s="2036"/>
      <c r="R33" s="2036"/>
      <c r="S33" s="2036"/>
      <c r="T33" s="2036"/>
      <c r="U33" s="2036"/>
      <c r="V33" s="2036"/>
      <c r="W33" s="2036"/>
      <c r="X33" s="2036"/>
      <c r="Y33" s="2036"/>
      <c r="Z33" s="2036"/>
      <c r="AA33" s="2036"/>
      <c r="AB33" s="2036"/>
      <c r="AC33" s="2036" t="s">
        <v>955</v>
      </c>
      <c r="AD33" s="2036"/>
      <c r="AE33" s="2036"/>
      <c r="AF33" s="189"/>
      <c r="AG33" s="189"/>
      <c r="AH33" s="189"/>
      <c r="AI33" s="189"/>
      <c r="AJ33" s="189"/>
      <c r="AK33" s="189"/>
      <c r="AL33" s="189"/>
      <c r="AM33" s="189"/>
      <c r="AN33" s="192"/>
      <c r="AO33" s="167"/>
    </row>
    <row r="34" spans="1:41" ht="37.5" customHeight="1">
      <c r="A34" s="2750" t="s">
        <v>1240</v>
      </c>
      <c r="B34" s="2751"/>
      <c r="C34" s="2751"/>
      <c r="D34" s="2751"/>
      <c r="E34" s="2751"/>
      <c r="F34" s="2751"/>
      <c r="G34" s="2751"/>
      <c r="H34" s="2751"/>
      <c r="I34" s="2830" t="s">
        <v>1241</v>
      </c>
      <c r="J34" s="2658"/>
      <c r="K34" s="2658"/>
      <c r="L34" s="2658"/>
      <c r="M34" s="2658"/>
      <c r="N34" s="2658"/>
      <c r="O34" s="2658"/>
      <c r="P34" s="2658"/>
      <c r="Q34" s="2658"/>
      <c r="R34" s="2658"/>
      <c r="S34" s="2658"/>
      <c r="T34" s="2658"/>
      <c r="U34" s="2658"/>
      <c r="V34" s="2658"/>
      <c r="W34" s="2658"/>
      <c r="X34" s="2658"/>
      <c r="Y34" s="2658"/>
      <c r="Z34" s="2658"/>
      <c r="AA34" s="2658"/>
      <c r="AB34" s="2658"/>
      <c r="AC34" s="2658"/>
      <c r="AD34" s="2658"/>
      <c r="AE34" s="2658"/>
      <c r="AF34" s="2658"/>
      <c r="AG34" s="2658"/>
      <c r="AH34" s="2658"/>
      <c r="AI34" s="2658"/>
      <c r="AJ34" s="2658"/>
      <c r="AK34" s="2658"/>
      <c r="AL34" s="2658"/>
      <c r="AM34" s="2658"/>
      <c r="AN34" s="2831"/>
      <c r="AO34" s="167"/>
    </row>
    <row r="35" spans="1:41">
      <c r="A35" s="277"/>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167"/>
    </row>
  </sheetData>
  <protectedRanges>
    <protectedRange sqref="A31:AN34 A19:AN26 J2:AB2 A3:AN7 B1:AA1" name="範囲1"/>
    <protectedRange sqref="A11:E13" name="範囲1_4_1"/>
    <protectedRange sqref="F11:AN11 V10:AN10 V8:Z9 S12:U13 AA12:AN13" name="範囲1_3_1_1"/>
    <protectedRange sqref="V12:Z13" name="範囲1_3_1_3"/>
    <protectedRange sqref="I2" name="範囲1_1_2"/>
    <protectedRange sqref="A1 B2:H2" name="範囲1_1_1_2"/>
    <protectedRange sqref="C9:D10 A10:B10" name="範囲1_2_1_1_1"/>
    <protectedRange sqref="E9:E10" name="範囲1_1_1_1_2_1"/>
    <protectedRange sqref="U8" name="範囲1_3_1"/>
    <protectedRange sqref="I8:P8 R8:T8" name="範囲1_1_2_1_1_1"/>
    <protectedRange sqref="U9:U10" name="範囲1_3_1_3_2"/>
    <protectedRange sqref="P9:Q10 T9:T10" name="範囲1_1_2_1_2_1"/>
    <protectedRange sqref="B9 G9:S10" name="範囲1_1_1_1_1_1_2_1"/>
    <protectedRange sqref="C8:E8" name="範囲1_1_1_3_1"/>
    <protectedRange sqref="A8" name="範囲1_2_1_1_1_1"/>
    <protectedRange sqref="F8:H8" name="範囲1_1_2_1_1_1_1"/>
    <protectedRange sqref="F12:R13" name="範囲1_3_1_2"/>
    <protectedRange sqref="AA8:AN9" name="範囲1_1_1_2_1_1"/>
    <protectedRange sqref="A14:E15" name="範囲1_4"/>
    <protectedRange sqref="F14:AN15" name="範囲1_3_1_2_1"/>
    <protectedRange sqref="AB1 AE1:AN2 AC2:AD2" name="範囲1_2"/>
  </protectedRanges>
  <mergeCells count="61">
    <mergeCell ref="A22:H22"/>
    <mergeCell ref="I22:AN22"/>
    <mergeCell ref="AB31:AN31"/>
    <mergeCell ref="A23:H24"/>
    <mergeCell ref="I23:AN23"/>
    <mergeCell ref="I24:AN24"/>
    <mergeCell ref="A25:H25"/>
    <mergeCell ref="I25:AN25"/>
    <mergeCell ref="A26:H26"/>
    <mergeCell ref="I26:AN26"/>
    <mergeCell ref="A31:C31"/>
    <mergeCell ref="D31:G31"/>
    <mergeCell ref="I31:O31"/>
    <mergeCell ref="S31:V31"/>
    <mergeCell ref="Z31:AA31"/>
    <mergeCell ref="A34:H34"/>
    <mergeCell ref="I34:AN34"/>
    <mergeCell ref="A32:H33"/>
    <mergeCell ref="I32:O32"/>
    <mergeCell ref="P32:AB32"/>
    <mergeCell ref="AC32:AE32"/>
    <mergeCell ref="I33:O33"/>
    <mergeCell ref="P33:AB33"/>
    <mergeCell ref="AC33:AE33"/>
    <mergeCell ref="A19:H19"/>
    <mergeCell ref="I19:AN19"/>
    <mergeCell ref="A20:H21"/>
    <mergeCell ref="I20:W20"/>
    <mergeCell ref="X20:AA20"/>
    <mergeCell ref="AB20:AC20"/>
    <mergeCell ref="AE20:AF20"/>
    <mergeCell ref="AK20:AL20"/>
    <mergeCell ref="AM20:AN20"/>
    <mergeCell ref="I21:W21"/>
    <mergeCell ref="X21:AA21"/>
    <mergeCell ref="AB21:AC21"/>
    <mergeCell ref="AE21:AF21"/>
    <mergeCell ref="AK21:AL21"/>
    <mergeCell ref="AM21:AN21"/>
    <mergeCell ref="A17:AN17"/>
    <mergeCell ref="V8:Z9"/>
    <mergeCell ref="AA8:AN9"/>
    <mergeCell ref="V10:Z10"/>
    <mergeCell ref="AA10:AN11"/>
    <mergeCell ref="W11:X11"/>
    <mergeCell ref="A12:E13"/>
    <mergeCell ref="F12:R13"/>
    <mergeCell ref="V12:Z13"/>
    <mergeCell ref="AA12:AL13"/>
    <mergeCell ref="AM13:AN13"/>
    <mergeCell ref="AA14:AN15"/>
    <mergeCell ref="V14:Z15"/>
    <mergeCell ref="A1:J1"/>
    <mergeCell ref="AG1:AN2"/>
    <mergeCell ref="A8:H8"/>
    <mergeCell ref="B9:U10"/>
    <mergeCell ref="A6:AN6"/>
    <mergeCell ref="AE4:AG4"/>
    <mergeCell ref="AI4:AJ4"/>
    <mergeCell ref="AL4:AM4"/>
    <mergeCell ref="AB1:AF2"/>
  </mergeCells>
  <phoneticPr fontId="38"/>
  <pageMargins left="0.70866141732283472" right="0.23622047244094491" top="0.74803149606299213" bottom="0.51181102362204722" header="0.31496062992125984" footer="0.31496062992125984"/>
  <pageSetup paperSize="9" orientation="portrait" r:id="rId1"/>
  <headerFooter>
    <oddFooter>&amp;R&amp;K00-0472022.10.12.改訂</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BF152-62D6-45AC-9C7F-6BF78CEB58B8}">
  <dimension ref="A1:AM51"/>
  <sheetViews>
    <sheetView showZeros="0" workbookViewId="0">
      <selection activeCell="C33" sqref="E37"/>
    </sheetView>
  </sheetViews>
  <sheetFormatPr defaultColWidth="2.625" defaultRowHeight="12.75"/>
  <cols>
    <col min="1" max="1" width="2.625" style="10"/>
    <col min="2" max="7" width="2.5" style="10" customWidth="1"/>
    <col min="8" max="34" width="2.75" style="10" customWidth="1"/>
    <col min="35" max="16384" width="2.625" style="10"/>
  </cols>
  <sheetData>
    <row r="1" spans="1:39" ht="13.5">
      <c r="B1" s="216"/>
      <c r="C1" s="216"/>
      <c r="D1" s="216"/>
      <c r="E1" s="216"/>
      <c r="F1" s="216"/>
      <c r="G1" s="216"/>
      <c r="H1" s="216"/>
      <c r="I1" s="216"/>
      <c r="J1" s="216"/>
      <c r="K1" s="216"/>
      <c r="L1" s="216"/>
      <c r="M1" s="216"/>
      <c r="N1" s="216"/>
      <c r="O1" s="216"/>
      <c r="P1" s="216"/>
      <c r="Q1" s="216"/>
      <c r="R1" s="216"/>
      <c r="S1" s="216"/>
      <c r="T1" s="216"/>
      <c r="U1" s="216"/>
      <c r="V1" s="216"/>
      <c r="W1" s="216"/>
      <c r="X1" s="2706" t="s">
        <v>933</v>
      </c>
      <c r="Y1" s="2707"/>
      <c r="Z1" s="2707"/>
      <c r="AA1" s="2708"/>
      <c r="AB1" s="2596"/>
      <c r="AC1" s="2596"/>
      <c r="AD1" s="2596"/>
      <c r="AE1" s="2596"/>
      <c r="AF1" s="2596"/>
      <c r="AG1" s="2596"/>
      <c r="AH1" s="2596"/>
      <c r="AI1" s="2596"/>
    </row>
    <row r="2" spans="1:39" ht="17.25" customHeight="1">
      <c r="A2" s="2600" t="s">
        <v>1242</v>
      </c>
      <c r="B2" s="2601"/>
      <c r="C2" s="2601"/>
      <c r="D2" s="2601"/>
      <c r="E2" s="2601"/>
      <c r="F2" s="2601"/>
      <c r="G2" s="2601"/>
      <c r="H2" s="2601"/>
      <c r="I2" s="2602"/>
      <c r="J2" s="217"/>
      <c r="K2" s="217"/>
      <c r="L2" s="217"/>
      <c r="M2" s="217"/>
      <c r="N2" s="217"/>
      <c r="O2" s="217"/>
      <c r="P2" s="217"/>
      <c r="Q2" s="217"/>
      <c r="R2" s="217"/>
      <c r="S2" s="217"/>
      <c r="T2" s="217"/>
      <c r="U2" s="217"/>
      <c r="V2" s="217"/>
      <c r="W2" s="217"/>
      <c r="X2" s="2731"/>
      <c r="Y2" s="2732"/>
      <c r="Z2" s="2732"/>
      <c r="AA2" s="2733"/>
      <c r="AB2" s="2597"/>
      <c r="AC2" s="2597"/>
      <c r="AD2" s="2597"/>
      <c r="AE2" s="2597"/>
      <c r="AF2" s="2597"/>
      <c r="AG2" s="2597"/>
      <c r="AH2" s="2597"/>
      <c r="AI2" s="2597"/>
    </row>
    <row r="3" spans="1:39" ht="13.5">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row>
    <row r="4" spans="1:39" ht="13.5">
      <c r="B4" s="217"/>
      <c r="C4" s="217"/>
      <c r="D4" s="217"/>
      <c r="E4" s="217"/>
      <c r="F4" s="217"/>
      <c r="G4" s="217"/>
      <c r="H4" s="217"/>
      <c r="I4" s="217"/>
      <c r="J4" s="217"/>
      <c r="K4" s="217"/>
      <c r="L4" s="217"/>
      <c r="M4" s="217"/>
      <c r="N4" s="217"/>
      <c r="O4" s="217"/>
      <c r="P4" s="217"/>
      <c r="Q4" s="217"/>
      <c r="R4" s="217"/>
      <c r="S4" s="217"/>
      <c r="T4" s="217"/>
      <c r="U4" s="217"/>
      <c r="V4" s="217"/>
      <c r="W4" s="217"/>
      <c r="X4" s="1751"/>
      <c r="Y4" s="1751"/>
      <c r="Z4" s="1751"/>
      <c r="AA4" s="167" t="s">
        <v>687</v>
      </c>
      <c r="AB4" s="1751"/>
      <c r="AC4" s="1751"/>
      <c r="AD4" s="167" t="s">
        <v>688</v>
      </c>
      <c r="AE4" s="1751"/>
      <c r="AF4" s="1751"/>
      <c r="AG4" s="219" t="s">
        <v>689</v>
      </c>
      <c r="AH4" s="220"/>
    </row>
    <row r="5" spans="1:39" ht="23.25" customHeight="1">
      <c r="B5" s="217"/>
      <c r="C5" s="217"/>
      <c r="D5" s="217"/>
      <c r="E5" s="217"/>
      <c r="F5" s="217"/>
      <c r="G5" s="217"/>
      <c r="H5" s="217"/>
      <c r="I5" s="217"/>
      <c r="J5" s="217"/>
      <c r="K5" s="217"/>
      <c r="L5" s="217"/>
      <c r="M5" s="217"/>
      <c r="N5" s="217"/>
      <c r="O5" s="217"/>
      <c r="P5" s="217"/>
      <c r="Q5" s="217"/>
      <c r="R5" s="217"/>
      <c r="S5" s="217"/>
      <c r="T5" s="217"/>
      <c r="U5" s="217"/>
      <c r="V5" s="217"/>
      <c r="W5" s="217"/>
      <c r="X5" s="113"/>
      <c r="Y5" s="113"/>
      <c r="Z5" s="113"/>
      <c r="AA5" s="277"/>
      <c r="AB5" s="113"/>
      <c r="AC5" s="113"/>
      <c r="AD5" s="277"/>
      <c r="AE5" s="113"/>
      <c r="AF5" s="113"/>
      <c r="AG5" s="1237"/>
      <c r="AH5" s="217"/>
    </row>
    <row r="6" spans="1:39" ht="21">
      <c r="B6" s="217"/>
      <c r="C6" s="217"/>
      <c r="D6" s="217"/>
      <c r="E6" s="217"/>
      <c r="F6" s="217"/>
      <c r="G6" s="217"/>
      <c r="H6" s="221"/>
      <c r="I6" s="216"/>
      <c r="J6" s="217"/>
      <c r="K6" s="217"/>
      <c r="L6" s="2854" t="s">
        <v>1243</v>
      </c>
      <c r="M6" s="2854"/>
      <c r="N6" s="2854"/>
      <c r="O6" s="2854"/>
      <c r="P6" s="2854"/>
      <c r="Q6" s="2854"/>
      <c r="R6" s="2854"/>
      <c r="S6" s="2854"/>
      <c r="T6" s="2854"/>
      <c r="U6" s="2854"/>
      <c r="V6" s="2854"/>
      <c r="W6" s="2854"/>
      <c r="X6" s="2854"/>
      <c r="Y6" s="2854"/>
      <c r="Z6" s="217"/>
      <c r="AA6" s="217"/>
      <c r="AB6" s="217"/>
      <c r="AC6" s="217"/>
      <c r="AD6" s="217"/>
      <c r="AE6" s="217"/>
      <c r="AF6" s="217"/>
      <c r="AG6" s="217"/>
      <c r="AH6" s="217"/>
    </row>
    <row r="7" spans="1:39" ht="14.25">
      <c r="B7" s="217"/>
      <c r="C7" s="217"/>
      <c r="D7" s="217"/>
      <c r="E7" s="217"/>
      <c r="F7" s="217"/>
      <c r="G7" s="217"/>
      <c r="H7" s="217"/>
      <c r="I7" s="217"/>
      <c r="J7" s="217"/>
      <c r="K7" s="217"/>
      <c r="L7" s="217"/>
      <c r="M7" s="217"/>
      <c r="N7" s="433"/>
      <c r="O7" s="217"/>
      <c r="P7" s="217"/>
      <c r="Q7" s="217"/>
      <c r="R7" s="217"/>
      <c r="S7" s="217"/>
      <c r="T7" s="217"/>
      <c r="U7" s="217"/>
      <c r="V7" s="217"/>
      <c r="W7" s="217"/>
      <c r="X7" s="217"/>
      <c r="Y7" s="217"/>
      <c r="Z7" s="217"/>
      <c r="AA7" s="217"/>
      <c r="AB7" s="217"/>
      <c r="AC7" s="217"/>
      <c r="AD7" s="217"/>
      <c r="AE7" s="217"/>
      <c r="AF7" s="217"/>
      <c r="AG7" s="217"/>
      <c r="AH7" s="217"/>
    </row>
    <row r="8" spans="1:39" ht="13.5">
      <c r="B8" s="434"/>
      <c r="C8" s="434"/>
      <c r="D8" s="434"/>
      <c r="E8" s="434"/>
      <c r="F8" s="435"/>
      <c r="G8" s="435"/>
      <c r="H8" s="435"/>
      <c r="I8" s="435"/>
      <c r="J8" s="435"/>
      <c r="K8" s="435"/>
      <c r="L8" s="435"/>
      <c r="M8" s="435"/>
      <c r="N8" s="435"/>
      <c r="O8" s="435"/>
      <c r="P8" s="435"/>
      <c r="Q8" s="435"/>
      <c r="R8" s="435"/>
      <c r="S8" s="435"/>
      <c r="T8" s="436"/>
      <c r="U8" s="436"/>
      <c r="V8" s="436"/>
      <c r="W8" s="436"/>
      <c r="X8" s="437"/>
      <c r="Y8" s="438"/>
      <c r="Z8" s="438"/>
      <c r="AA8" s="438"/>
      <c r="AB8" s="438"/>
      <c r="AC8" s="438"/>
      <c r="AD8" s="438"/>
      <c r="AE8" s="438"/>
      <c r="AF8" s="438"/>
      <c r="AG8" s="438"/>
      <c r="AH8" s="438"/>
    </row>
    <row r="9" spans="1:39" ht="13.5" customHeight="1">
      <c r="B9" s="434"/>
      <c r="C9" s="434"/>
      <c r="D9" s="434"/>
      <c r="E9" s="434"/>
      <c r="F9" s="435"/>
      <c r="G9" s="435"/>
      <c r="H9" s="435"/>
      <c r="I9" s="435"/>
      <c r="J9" s="435"/>
      <c r="K9" s="435"/>
      <c r="L9" s="435"/>
      <c r="M9" s="435"/>
      <c r="N9" s="435"/>
      <c r="O9" s="435"/>
      <c r="P9" s="435"/>
      <c r="Q9" s="435"/>
      <c r="R9" s="435"/>
      <c r="S9" s="435"/>
      <c r="T9" s="217"/>
      <c r="U9" s="217"/>
      <c r="V9" s="217"/>
      <c r="W9" s="217"/>
      <c r="X9" s="217"/>
      <c r="Y9" s="217"/>
      <c r="Z9" s="217"/>
      <c r="AA9" s="217"/>
      <c r="AB9" s="217"/>
      <c r="AC9" s="217"/>
      <c r="AD9" s="217"/>
      <c r="AE9" s="217"/>
      <c r="AF9" s="217"/>
      <c r="AG9" s="217"/>
      <c r="AH9" s="217"/>
    </row>
    <row r="10" spans="1:39" ht="12.75" customHeight="1">
      <c r="A10" s="2610" t="s">
        <v>943</v>
      </c>
      <c r="B10" s="2610"/>
      <c r="C10" s="2610"/>
      <c r="D10" s="2610"/>
      <c r="E10" s="2610"/>
      <c r="F10" s="2610"/>
      <c r="G10" s="2610"/>
      <c r="H10" s="2610"/>
      <c r="I10" s="439"/>
      <c r="J10" s="439"/>
      <c r="K10" s="439"/>
      <c r="L10" s="439"/>
      <c r="M10" s="439"/>
      <c r="N10" s="439"/>
      <c r="O10" s="439"/>
      <c r="P10" s="439"/>
      <c r="Q10" s="439"/>
      <c r="R10" s="439"/>
      <c r="S10" s="2629" t="s">
        <v>945</v>
      </c>
      <c r="T10" s="2629"/>
      <c r="U10" s="2629"/>
      <c r="V10" s="2629"/>
      <c r="W10" s="2629"/>
      <c r="X10" s="1822">
        <f>登録!I8</f>
        <v>0</v>
      </c>
      <c r="Y10" s="1822"/>
      <c r="Z10" s="1822"/>
      <c r="AA10" s="1822"/>
      <c r="AB10" s="1822"/>
      <c r="AC10" s="1822"/>
      <c r="AD10" s="1822"/>
      <c r="AE10" s="1822"/>
      <c r="AF10" s="1822"/>
      <c r="AG10" s="1822"/>
      <c r="AH10" s="1822"/>
      <c r="AI10" s="1175"/>
      <c r="AJ10" s="1175"/>
      <c r="AK10" s="1175"/>
      <c r="AL10" s="1175"/>
      <c r="AM10" s="1175"/>
    </row>
    <row r="11" spans="1:39" ht="13.5">
      <c r="A11" s="165"/>
      <c r="B11" s="2611">
        <f>登録!D2</f>
        <v>0</v>
      </c>
      <c r="C11" s="2611"/>
      <c r="D11" s="2611"/>
      <c r="E11" s="2611"/>
      <c r="F11" s="2611"/>
      <c r="G11" s="2611"/>
      <c r="H11" s="2611"/>
      <c r="I11" s="2611"/>
      <c r="J11" s="2611"/>
      <c r="K11" s="2611"/>
      <c r="L11" s="2611"/>
      <c r="M11" s="2611"/>
      <c r="N11" s="2611"/>
      <c r="O11" s="2611"/>
      <c r="P11" s="2611"/>
      <c r="Q11" s="2611"/>
      <c r="R11" s="2611"/>
      <c r="S11" s="2576"/>
      <c r="T11" s="2576"/>
      <c r="U11" s="2576"/>
      <c r="V11" s="2576"/>
      <c r="W11" s="2576"/>
      <c r="X11" s="1501"/>
      <c r="Y11" s="1501"/>
      <c r="Z11" s="1501"/>
      <c r="AA11" s="1501"/>
      <c r="AB11" s="1501"/>
      <c r="AC11" s="1501"/>
      <c r="AD11" s="1501"/>
      <c r="AE11" s="1501"/>
      <c r="AF11" s="1501"/>
      <c r="AG11" s="1501"/>
      <c r="AH11" s="1501"/>
      <c r="AI11" s="1182"/>
      <c r="AJ11" s="1182"/>
      <c r="AK11" s="1182"/>
    </row>
    <row r="12" spans="1:39" ht="13.5">
      <c r="A12" s="440"/>
      <c r="B12" s="2544"/>
      <c r="C12" s="2544"/>
      <c r="D12" s="2544"/>
      <c r="E12" s="2544"/>
      <c r="F12" s="2544"/>
      <c r="G12" s="2544"/>
      <c r="H12" s="2544"/>
      <c r="I12" s="2544"/>
      <c r="J12" s="2544"/>
      <c r="K12" s="2544"/>
      <c r="L12" s="2544"/>
      <c r="M12" s="2544"/>
      <c r="N12" s="2544"/>
      <c r="O12" s="2544"/>
      <c r="P12" s="2544"/>
      <c r="Q12" s="2544"/>
      <c r="R12" s="2544"/>
      <c r="S12" s="1915" t="s">
        <v>1244</v>
      </c>
      <c r="T12" s="1915"/>
      <c r="U12" s="1915"/>
      <c r="V12" s="1915"/>
      <c r="W12" s="1915"/>
      <c r="X12" s="1472"/>
      <c r="Y12" s="1472"/>
      <c r="Z12" s="1472"/>
      <c r="AA12" s="1472"/>
      <c r="AB12" s="1472"/>
      <c r="AC12" s="1472"/>
      <c r="AD12" s="1472"/>
      <c r="AE12" s="1472"/>
      <c r="AF12" s="1472"/>
      <c r="AG12" s="1472"/>
      <c r="AH12" s="1472"/>
      <c r="AI12" s="441"/>
    </row>
    <row r="13" spans="1:39" ht="13.5">
      <c r="A13" s="164"/>
      <c r="B13" s="164"/>
      <c r="C13" s="164"/>
      <c r="D13" s="164"/>
      <c r="E13" s="164"/>
      <c r="F13" s="164"/>
      <c r="G13" s="164"/>
      <c r="H13" s="164"/>
      <c r="I13" s="164"/>
      <c r="J13" s="164"/>
      <c r="K13" s="164"/>
      <c r="L13" s="164"/>
      <c r="M13" s="164"/>
      <c r="N13" s="164"/>
      <c r="O13" s="164"/>
      <c r="P13" s="164"/>
      <c r="Q13" s="166"/>
      <c r="R13" s="166"/>
      <c r="S13" s="442" t="s">
        <v>1029</v>
      </c>
      <c r="T13" s="1534"/>
      <c r="U13" s="1534"/>
      <c r="V13" s="166" t="s">
        <v>1030</v>
      </c>
      <c r="W13" s="166" t="s">
        <v>1031</v>
      </c>
      <c r="X13" s="1546"/>
      <c r="Y13" s="1546"/>
      <c r="Z13" s="1546"/>
      <c r="AA13" s="1546"/>
      <c r="AB13" s="1546"/>
      <c r="AC13" s="1546"/>
      <c r="AD13" s="1546"/>
      <c r="AE13" s="1546"/>
      <c r="AF13" s="1546"/>
      <c r="AG13" s="1546"/>
      <c r="AH13" s="1546"/>
      <c r="AI13" s="278"/>
    </row>
    <row r="14" spans="1:39" ht="13.5">
      <c r="A14" s="2629" t="s">
        <v>949</v>
      </c>
      <c r="B14" s="2629"/>
      <c r="C14" s="2629"/>
      <c r="D14" s="2629"/>
      <c r="E14" s="2629"/>
      <c r="F14" s="1751">
        <f>登録!D16</f>
        <v>0</v>
      </c>
      <c r="G14" s="1751"/>
      <c r="H14" s="1751"/>
      <c r="I14" s="1751"/>
      <c r="J14" s="1751"/>
      <c r="K14" s="1751"/>
      <c r="L14" s="1751"/>
      <c r="M14" s="1751"/>
      <c r="N14" s="1751"/>
      <c r="O14" s="1751"/>
      <c r="P14" s="1751"/>
      <c r="Q14" s="166"/>
      <c r="R14" s="166"/>
      <c r="S14" s="2630" t="s">
        <v>1034</v>
      </c>
      <c r="T14" s="2787"/>
      <c r="U14" s="2787"/>
      <c r="V14" s="2787"/>
      <c r="W14" s="2787"/>
      <c r="X14" s="1751"/>
      <c r="Y14" s="1751"/>
      <c r="Z14" s="1751"/>
      <c r="AA14" s="1751"/>
      <c r="AB14" s="1751"/>
      <c r="AC14" s="1751"/>
      <c r="AD14" s="1751"/>
      <c r="AE14" s="1751"/>
      <c r="AF14" s="1751"/>
      <c r="AG14" s="1751"/>
      <c r="AH14" s="167"/>
      <c r="AI14" s="167"/>
    </row>
    <row r="15" spans="1:39" ht="13.5">
      <c r="A15" s="2576"/>
      <c r="B15" s="2576"/>
      <c r="C15" s="2576"/>
      <c r="D15" s="2576"/>
      <c r="E15" s="2576"/>
      <c r="F15" s="1495"/>
      <c r="G15" s="1495"/>
      <c r="H15" s="1495"/>
      <c r="I15" s="1495"/>
      <c r="J15" s="1495"/>
      <c r="K15" s="1495"/>
      <c r="L15" s="1495"/>
      <c r="M15" s="1495"/>
      <c r="N15" s="1495"/>
      <c r="O15" s="1495"/>
      <c r="P15" s="1495"/>
      <c r="Q15" s="443" t="s">
        <v>637</v>
      </c>
      <c r="R15" s="443"/>
      <c r="S15" s="2788"/>
      <c r="T15" s="2788"/>
      <c r="U15" s="2788"/>
      <c r="V15" s="2788"/>
      <c r="W15" s="2788"/>
      <c r="X15" s="1495"/>
      <c r="Y15" s="1495"/>
      <c r="Z15" s="1495"/>
      <c r="AA15" s="1495"/>
      <c r="AB15" s="1495"/>
      <c r="AC15" s="1495"/>
      <c r="AD15" s="1495"/>
      <c r="AE15" s="1495"/>
      <c r="AF15" s="1495"/>
      <c r="AG15" s="1495"/>
      <c r="AH15" s="444" t="s">
        <v>955</v>
      </c>
      <c r="AI15" s="444"/>
    </row>
    <row r="16" spans="1:39" s="165" customFormat="1" ht="13.5">
      <c r="A16" s="164"/>
      <c r="B16" s="164"/>
      <c r="C16" s="164"/>
      <c r="D16" s="164"/>
      <c r="E16" s="164"/>
      <c r="F16" s="164"/>
      <c r="G16" s="164"/>
      <c r="H16" s="164"/>
      <c r="I16" s="164"/>
      <c r="J16" s="164"/>
      <c r="K16" s="164"/>
      <c r="L16" s="164"/>
      <c r="M16" s="164"/>
      <c r="N16" s="164"/>
      <c r="O16" s="164"/>
      <c r="P16" s="164"/>
      <c r="Q16" s="164"/>
      <c r="R16" s="164"/>
      <c r="S16" s="2629" t="s">
        <v>957</v>
      </c>
      <c r="T16" s="2629"/>
      <c r="U16" s="2629"/>
      <c r="V16" s="2629"/>
      <c r="W16" s="2629"/>
      <c r="X16" s="1472"/>
      <c r="Y16" s="1472"/>
      <c r="Z16" s="1472"/>
      <c r="AA16" s="1472"/>
      <c r="AB16" s="1472"/>
      <c r="AC16" s="1472"/>
      <c r="AD16" s="1472"/>
      <c r="AE16" s="1472"/>
      <c r="AF16" s="1472"/>
      <c r="AG16" s="1472"/>
      <c r="AH16" s="278"/>
      <c r="AI16" s="278"/>
      <c r="AJ16" s="278"/>
      <c r="AK16" s="278"/>
    </row>
    <row r="17" spans="1:37" s="165" customFormat="1" ht="13.5">
      <c r="A17" s="166"/>
      <c r="B17" s="166"/>
      <c r="C17" s="166"/>
      <c r="D17" s="166"/>
      <c r="E17" s="166"/>
      <c r="F17" s="166"/>
      <c r="G17" s="166"/>
      <c r="H17" s="166"/>
      <c r="I17" s="166"/>
      <c r="J17" s="166"/>
      <c r="K17" s="166"/>
      <c r="L17" s="166"/>
      <c r="M17" s="166"/>
      <c r="N17" s="166"/>
      <c r="O17" s="166"/>
      <c r="P17" s="166"/>
      <c r="Q17" s="166"/>
      <c r="R17" s="166"/>
      <c r="S17" s="2576"/>
      <c r="T17" s="2576"/>
      <c r="U17" s="2576"/>
      <c r="V17" s="2576"/>
      <c r="W17" s="2576"/>
      <c r="X17" s="1475"/>
      <c r="Y17" s="1475"/>
      <c r="Z17" s="1475"/>
      <c r="AA17" s="1475"/>
      <c r="AB17" s="1475"/>
      <c r="AC17" s="1475"/>
      <c r="AD17" s="1475"/>
      <c r="AE17" s="1475"/>
      <c r="AF17" s="1475"/>
      <c r="AG17" s="1475"/>
      <c r="AH17" s="278"/>
      <c r="AI17" s="278"/>
      <c r="AJ17" s="278"/>
      <c r="AK17" s="278"/>
    </row>
    <row r="18" spans="1:37">
      <c r="B18" s="217"/>
      <c r="C18" s="217"/>
      <c r="D18" s="217"/>
      <c r="E18" s="217"/>
      <c r="F18" s="217"/>
      <c r="G18" s="217"/>
      <c r="H18" s="217"/>
      <c r="I18" s="217"/>
      <c r="J18" s="217"/>
      <c r="K18" s="217"/>
      <c r="L18" s="217"/>
      <c r="M18" s="217"/>
      <c r="N18" s="217"/>
      <c r="O18" s="217"/>
      <c r="P18" s="217"/>
      <c r="Q18" s="217"/>
      <c r="R18" s="222"/>
      <c r="S18" s="222"/>
      <c r="T18" s="217"/>
      <c r="U18" s="1246"/>
      <c r="V18" s="1246"/>
      <c r="W18" s="1246"/>
      <c r="X18" s="218"/>
      <c r="Y18" s="218"/>
      <c r="Z18" s="218"/>
      <c r="AA18" s="218"/>
      <c r="AB18" s="218"/>
      <c r="AC18" s="218"/>
      <c r="AD18" s="218"/>
      <c r="AE18" s="218"/>
      <c r="AF18" s="218"/>
      <c r="AG18" s="218"/>
      <c r="AH18" s="217"/>
    </row>
    <row r="19" spans="1:37">
      <c r="B19" s="217"/>
      <c r="C19" s="217"/>
      <c r="D19" s="217"/>
      <c r="E19" s="217"/>
      <c r="F19" s="217"/>
      <c r="G19" s="217"/>
      <c r="H19" s="217"/>
      <c r="I19" s="217"/>
      <c r="J19" s="217"/>
      <c r="K19" s="217"/>
      <c r="L19" s="217"/>
      <c r="M19" s="217"/>
      <c r="N19" s="217"/>
      <c r="O19" s="217"/>
      <c r="P19" s="217"/>
      <c r="Q19" s="217"/>
      <c r="R19" s="222"/>
      <c r="S19" s="222"/>
      <c r="T19" s="217"/>
      <c r="U19" s="1246"/>
      <c r="V19" s="1246"/>
      <c r="W19" s="1246"/>
      <c r="X19" s="218"/>
      <c r="Y19" s="218"/>
      <c r="Z19" s="218"/>
      <c r="AA19" s="218"/>
      <c r="AB19" s="218"/>
      <c r="AC19" s="218"/>
      <c r="AD19" s="218"/>
      <c r="AE19" s="218"/>
      <c r="AF19" s="218"/>
      <c r="AG19" s="218"/>
      <c r="AH19" s="217"/>
    </row>
    <row r="20" spans="1:37">
      <c r="B20" s="217"/>
      <c r="C20" s="217"/>
      <c r="D20" s="217"/>
      <c r="E20" s="217"/>
      <c r="F20" s="217"/>
      <c r="H20" s="217"/>
      <c r="I20" s="1246" t="s">
        <v>1245</v>
      </c>
      <c r="J20" s="217"/>
      <c r="K20" s="217"/>
      <c r="L20" s="217"/>
      <c r="M20" s="217"/>
      <c r="N20" s="217"/>
      <c r="O20" s="217"/>
      <c r="P20" s="217"/>
      <c r="Q20" s="217"/>
      <c r="R20" s="222"/>
      <c r="S20" s="222"/>
      <c r="T20" s="1246"/>
      <c r="U20" s="1246"/>
      <c r="V20" s="1246"/>
      <c r="W20" s="1246"/>
      <c r="X20" s="217"/>
      <c r="Y20" s="217"/>
      <c r="Z20" s="217"/>
      <c r="AA20" s="217"/>
      <c r="AB20" s="217"/>
      <c r="AC20" s="217"/>
      <c r="AD20" s="217"/>
      <c r="AE20" s="217"/>
      <c r="AF20" s="217"/>
      <c r="AG20" s="217"/>
      <c r="AH20" s="217"/>
    </row>
    <row r="21" spans="1:37">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row>
    <row r="22" spans="1:37" ht="15" customHeight="1">
      <c r="B22" s="2855" t="s">
        <v>1246</v>
      </c>
      <c r="C22" s="2855"/>
      <c r="D22" s="2855"/>
      <c r="E22" s="2855"/>
      <c r="F22" s="2855"/>
      <c r="G22" s="2855"/>
      <c r="H22" s="2856"/>
      <c r="I22" s="2857"/>
      <c r="J22" s="2857"/>
      <c r="K22" s="2857"/>
      <c r="L22" s="2860" t="s">
        <v>1247</v>
      </c>
      <c r="M22" s="2860"/>
      <c r="N22" s="2860"/>
      <c r="O22" s="2860" t="s">
        <v>1248</v>
      </c>
      <c r="P22" s="2860"/>
      <c r="Q22" s="2860"/>
      <c r="R22" s="2860" t="s">
        <v>1249</v>
      </c>
      <c r="S22" s="2857" t="s">
        <v>770</v>
      </c>
      <c r="T22" s="2861"/>
      <c r="U22" s="2861"/>
      <c r="V22" s="2861"/>
      <c r="W22" s="2857"/>
      <c r="X22" s="2857"/>
      <c r="Y22" s="2857"/>
      <c r="Z22" s="2857"/>
      <c r="AA22" s="2860" t="s">
        <v>1247</v>
      </c>
      <c r="AB22" s="2860"/>
      <c r="AC22" s="2860"/>
      <c r="AD22" s="2860" t="s">
        <v>1248</v>
      </c>
      <c r="AE22" s="2857"/>
      <c r="AF22" s="2857"/>
      <c r="AG22" s="2860" t="s">
        <v>1249</v>
      </c>
      <c r="AH22" s="223"/>
    </row>
    <row r="23" spans="1:37" ht="15" customHeight="1">
      <c r="B23" s="2855"/>
      <c r="C23" s="2855"/>
      <c r="D23" s="2855"/>
      <c r="E23" s="2855"/>
      <c r="F23" s="2855"/>
      <c r="G23" s="2855"/>
      <c r="H23" s="2858"/>
      <c r="I23" s="2859"/>
      <c r="J23" s="2859"/>
      <c r="K23" s="2859"/>
      <c r="L23" s="2860"/>
      <c r="M23" s="2860"/>
      <c r="N23" s="2860"/>
      <c r="O23" s="2860"/>
      <c r="P23" s="2860"/>
      <c r="Q23" s="2860"/>
      <c r="R23" s="2860"/>
      <c r="S23" s="2862"/>
      <c r="T23" s="2862"/>
      <c r="U23" s="2862"/>
      <c r="V23" s="2862"/>
      <c r="W23" s="2859"/>
      <c r="X23" s="2859"/>
      <c r="Y23" s="2859"/>
      <c r="Z23" s="2859"/>
      <c r="AA23" s="2860"/>
      <c r="AB23" s="2860"/>
      <c r="AC23" s="2860"/>
      <c r="AD23" s="2860"/>
      <c r="AE23" s="2859"/>
      <c r="AF23" s="2859"/>
      <c r="AG23" s="2860"/>
      <c r="AH23" s="224"/>
    </row>
    <row r="24" spans="1:37" ht="15" customHeight="1">
      <c r="B24" s="2855" t="s">
        <v>1250</v>
      </c>
      <c r="C24" s="2855"/>
      <c r="D24" s="2855"/>
      <c r="E24" s="2855"/>
      <c r="F24" s="2855"/>
      <c r="G24" s="2855"/>
      <c r="H24" s="2863"/>
      <c r="I24" s="2863"/>
      <c r="J24" s="2863"/>
      <c r="K24" s="2863"/>
      <c r="L24" s="2863"/>
      <c r="M24" s="2863"/>
      <c r="N24" s="2863"/>
      <c r="O24" s="2863"/>
      <c r="P24" s="2863"/>
      <c r="Q24" s="2863"/>
      <c r="R24" s="2863"/>
      <c r="S24" s="2864" t="s">
        <v>1251</v>
      </c>
      <c r="T24" s="2864"/>
      <c r="U24" s="2864"/>
      <c r="V24" s="2864"/>
      <c r="W24" s="2864"/>
      <c r="X24" s="2864"/>
      <c r="Y24" s="2863"/>
      <c r="Z24" s="2863"/>
      <c r="AA24" s="2863"/>
      <c r="AB24" s="2863"/>
      <c r="AC24" s="2863"/>
      <c r="AD24" s="2863"/>
      <c r="AE24" s="2863"/>
      <c r="AF24" s="2863"/>
      <c r="AG24" s="2863"/>
      <c r="AH24" s="2863"/>
    </row>
    <row r="25" spans="1:37" ht="15" customHeight="1">
      <c r="B25" s="2855"/>
      <c r="C25" s="2855"/>
      <c r="D25" s="2855"/>
      <c r="E25" s="2855"/>
      <c r="F25" s="2855"/>
      <c r="G25" s="2855"/>
      <c r="H25" s="2863"/>
      <c r="I25" s="2863"/>
      <c r="J25" s="2863"/>
      <c r="K25" s="2863"/>
      <c r="L25" s="2863"/>
      <c r="M25" s="2863"/>
      <c r="N25" s="2863"/>
      <c r="O25" s="2863"/>
      <c r="P25" s="2863"/>
      <c r="Q25" s="2863"/>
      <c r="R25" s="2863"/>
      <c r="S25" s="2864"/>
      <c r="T25" s="2864"/>
      <c r="U25" s="2864"/>
      <c r="V25" s="2864"/>
      <c r="W25" s="2864"/>
      <c r="X25" s="2864"/>
      <c r="Y25" s="2863"/>
      <c r="Z25" s="2863"/>
      <c r="AA25" s="2863"/>
      <c r="AB25" s="2863"/>
      <c r="AC25" s="2863"/>
      <c r="AD25" s="2863"/>
      <c r="AE25" s="2863"/>
      <c r="AF25" s="2863"/>
      <c r="AG25" s="2863"/>
      <c r="AH25" s="2863"/>
    </row>
    <row r="26" spans="1:37" ht="15" customHeight="1">
      <c r="B26" s="2865" t="s">
        <v>1252</v>
      </c>
      <c r="C26" s="2865"/>
      <c r="D26" s="2866" t="s">
        <v>1253</v>
      </c>
      <c r="E26" s="2866"/>
      <c r="F26" s="2866"/>
      <c r="G26" s="2866"/>
      <c r="H26" s="2863"/>
      <c r="I26" s="2863"/>
      <c r="J26" s="2863"/>
      <c r="K26" s="2863"/>
      <c r="L26" s="2863"/>
      <c r="M26" s="2863"/>
      <c r="N26" s="2863"/>
      <c r="O26" s="2863"/>
      <c r="P26" s="2863"/>
      <c r="Q26" s="2863"/>
      <c r="R26" s="2863"/>
      <c r="S26" s="2866" t="s">
        <v>1254</v>
      </c>
      <c r="T26" s="2866"/>
      <c r="U26" s="2866"/>
      <c r="V26" s="2866"/>
      <c r="W26" s="2866"/>
      <c r="X26" s="2866"/>
      <c r="Y26" s="2863"/>
      <c r="Z26" s="2863"/>
      <c r="AA26" s="2863"/>
      <c r="AB26" s="2863"/>
      <c r="AC26" s="2863"/>
      <c r="AD26" s="2863"/>
      <c r="AE26" s="2863"/>
      <c r="AF26" s="2863"/>
      <c r="AG26" s="2863"/>
      <c r="AH26" s="2863"/>
    </row>
    <row r="27" spans="1:37" ht="15" customHeight="1">
      <c r="B27" s="2865"/>
      <c r="C27" s="2865"/>
      <c r="D27" s="2866"/>
      <c r="E27" s="2866"/>
      <c r="F27" s="2866"/>
      <c r="G27" s="2866"/>
      <c r="H27" s="2863"/>
      <c r="I27" s="2863"/>
      <c r="J27" s="2863"/>
      <c r="K27" s="2863"/>
      <c r="L27" s="2863"/>
      <c r="M27" s="2863"/>
      <c r="N27" s="2863"/>
      <c r="O27" s="2863"/>
      <c r="P27" s="2863"/>
      <c r="Q27" s="2863"/>
      <c r="R27" s="2863"/>
      <c r="S27" s="2866"/>
      <c r="T27" s="2866"/>
      <c r="U27" s="2866"/>
      <c r="V27" s="2866"/>
      <c r="W27" s="2866"/>
      <c r="X27" s="2866"/>
      <c r="Y27" s="2863"/>
      <c r="Z27" s="2863"/>
      <c r="AA27" s="2863"/>
      <c r="AB27" s="2863"/>
      <c r="AC27" s="2863"/>
      <c r="AD27" s="2863"/>
      <c r="AE27" s="2863"/>
      <c r="AF27" s="2863"/>
      <c r="AG27" s="2863"/>
      <c r="AH27" s="2863"/>
    </row>
    <row r="28" spans="1:37" ht="15" customHeight="1">
      <c r="B28" s="2865"/>
      <c r="C28" s="2865"/>
      <c r="D28" s="2866" t="s">
        <v>1255</v>
      </c>
      <c r="E28" s="2866"/>
      <c r="F28" s="2866"/>
      <c r="G28" s="2866"/>
      <c r="H28" s="2856"/>
      <c r="I28" s="2857"/>
      <c r="J28" s="2857"/>
      <c r="K28" s="2857"/>
      <c r="L28" s="2860" t="s">
        <v>1247</v>
      </c>
      <c r="M28" s="2860"/>
      <c r="N28" s="2860"/>
      <c r="O28" s="2860" t="s">
        <v>1248</v>
      </c>
      <c r="P28" s="2860"/>
      <c r="Q28" s="2860"/>
      <c r="R28" s="2860" t="s">
        <v>1249</v>
      </c>
      <c r="S28" s="2857" t="s">
        <v>770</v>
      </c>
      <c r="T28" s="2857"/>
      <c r="U28" s="2857"/>
      <c r="V28" s="2857"/>
      <c r="W28" s="2857"/>
      <c r="X28" s="2857"/>
      <c r="Y28" s="2857"/>
      <c r="Z28" s="2857"/>
      <c r="AA28" s="2860" t="s">
        <v>1247</v>
      </c>
      <c r="AB28" s="2860"/>
      <c r="AC28" s="2860"/>
      <c r="AD28" s="2860" t="s">
        <v>1248</v>
      </c>
      <c r="AE28" s="2857"/>
      <c r="AF28" s="2857"/>
      <c r="AG28" s="2860" t="s">
        <v>1249</v>
      </c>
      <c r="AH28" s="223"/>
    </row>
    <row r="29" spans="1:37" ht="15" customHeight="1">
      <c r="B29" s="2865"/>
      <c r="C29" s="2865"/>
      <c r="D29" s="2866"/>
      <c r="E29" s="2866"/>
      <c r="F29" s="2866"/>
      <c r="G29" s="2866"/>
      <c r="H29" s="2858"/>
      <c r="I29" s="2859"/>
      <c r="J29" s="2859"/>
      <c r="K29" s="2859"/>
      <c r="L29" s="2860"/>
      <c r="M29" s="2860"/>
      <c r="N29" s="2860"/>
      <c r="O29" s="2860"/>
      <c r="P29" s="2860"/>
      <c r="Q29" s="2860"/>
      <c r="R29" s="2860"/>
      <c r="S29" s="2859"/>
      <c r="T29" s="2859"/>
      <c r="U29" s="2859"/>
      <c r="V29" s="2859"/>
      <c r="W29" s="2859"/>
      <c r="X29" s="2859"/>
      <c r="Y29" s="2859"/>
      <c r="Z29" s="2859"/>
      <c r="AA29" s="2860"/>
      <c r="AB29" s="2860"/>
      <c r="AC29" s="2860"/>
      <c r="AD29" s="2860"/>
      <c r="AE29" s="2859"/>
      <c r="AF29" s="2859"/>
      <c r="AG29" s="2860"/>
      <c r="AH29" s="224"/>
    </row>
    <row r="30" spans="1:37" ht="15" customHeight="1">
      <c r="B30" s="2865" t="s">
        <v>1256</v>
      </c>
      <c r="C30" s="2865"/>
      <c r="D30" s="2866" t="s">
        <v>1257</v>
      </c>
      <c r="E30" s="2866"/>
      <c r="F30" s="2866"/>
      <c r="G30" s="2866"/>
      <c r="H30" s="2863"/>
      <c r="I30" s="2863"/>
      <c r="J30" s="2863"/>
      <c r="K30" s="2863"/>
      <c r="L30" s="2863"/>
      <c r="M30" s="2863"/>
      <c r="N30" s="2863"/>
      <c r="O30" s="2863"/>
      <c r="P30" s="2863"/>
      <c r="Q30" s="2863"/>
      <c r="R30" s="2863"/>
      <c r="S30" s="2866" t="s">
        <v>1258</v>
      </c>
      <c r="T30" s="2866"/>
      <c r="U30" s="2866"/>
      <c r="V30" s="2866"/>
      <c r="W30" s="2866"/>
      <c r="X30" s="2866"/>
      <c r="Y30" s="2856"/>
      <c r="Z30" s="2857"/>
      <c r="AA30" s="2857"/>
      <c r="AB30" s="2860" t="s">
        <v>1247</v>
      </c>
      <c r="AC30" s="2860"/>
      <c r="AD30" s="2860"/>
      <c r="AE30" s="2860" t="s">
        <v>1248</v>
      </c>
      <c r="AF30" s="2860"/>
      <c r="AG30" s="2860"/>
      <c r="AH30" s="2867" t="s">
        <v>1249</v>
      </c>
    </row>
    <row r="31" spans="1:37" ht="15" customHeight="1">
      <c r="B31" s="2865"/>
      <c r="C31" s="2865"/>
      <c r="D31" s="2866"/>
      <c r="E31" s="2866"/>
      <c r="F31" s="2866"/>
      <c r="G31" s="2866"/>
      <c r="H31" s="2863"/>
      <c r="I31" s="2863"/>
      <c r="J31" s="2863"/>
      <c r="K31" s="2863"/>
      <c r="L31" s="2863"/>
      <c r="M31" s="2863"/>
      <c r="N31" s="2863"/>
      <c r="O31" s="2863"/>
      <c r="P31" s="2863"/>
      <c r="Q31" s="2863"/>
      <c r="R31" s="2863"/>
      <c r="S31" s="2866"/>
      <c r="T31" s="2866"/>
      <c r="U31" s="2866"/>
      <c r="V31" s="2866"/>
      <c r="W31" s="2866"/>
      <c r="X31" s="2866"/>
      <c r="Y31" s="2858"/>
      <c r="Z31" s="2859"/>
      <c r="AA31" s="2859"/>
      <c r="AB31" s="2860"/>
      <c r="AC31" s="2860"/>
      <c r="AD31" s="2860"/>
      <c r="AE31" s="2860"/>
      <c r="AF31" s="2860"/>
      <c r="AG31" s="2860"/>
      <c r="AH31" s="2867"/>
    </row>
    <row r="32" spans="1:37" ht="15" customHeight="1">
      <c r="B32" s="2865"/>
      <c r="C32" s="2865"/>
      <c r="D32" s="2866" t="s">
        <v>1259</v>
      </c>
      <c r="E32" s="2866"/>
      <c r="F32" s="2866"/>
      <c r="G32" s="2866"/>
      <c r="H32" s="2863"/>
      <c r="I32" s="2863"/>
      <c r="J32" s="2863"/>
      <c r="K32" s="2863"/>
      <c r="L32" s="2863"/>
      <c r="M32" s="2863"/>
      <c r="N32" s="2863"/>
      <c r="O32" s="2863"/>
      <c r="P32" s="2863"/>
      <c r="Q32" s="2863"/>
      <c r="R32" s="2863"/>
      <c r="S32" s="2863"/>
      <c r="T32" s="2863"/>
      <c r="U32" s="2863"/>
      <c r="V32" s="2863"/>
      <c r="W32" s="2863"/>
      <c r="X32" s="2863"/>
      <c r="Y32" s="2863"/>
      <c r="Z32" s="2863"/>
      <c r="AA32" s="2863"/>
      <c r="AB32" s="2863"/>
      <c r="AC32" s="2863"/>
      <c r="AD32" s="2863"/>
      <c r="AE32" s="2863"/>
      <c r="AF32" s="2863"/>
      <c r="AG32" s="2863"/>
      <c r="AH32" s="2863"/>
    </row>
    <row r="33" spans="2:34" ht="15" customHeight="1">
      <c r="B33" s="2865"/>
      <c r="C33" s="2865"/>
      <c r="D33" s="2866"/>
      <c r="E33" s="2866"/>
      <c r="F33" s="2866"/>
      <c r="G33" s="2866"/>
      <c r="H33" s="2863"/>
      <c r="I33" s="2863"/>
      <c r="J33" s="2863"/>
      <c r="K33" s="2863"/>
      <c r="L33" s="2863"/>
      <c r="M33" s="2863"/>
      <c r="N33" s="2863"/>
      <c r="O33" s="2863"/>
      <c r="P33" s="2863"/>
      <c r="Q33" s="2863"/>
      <c r="R33" s="2863"/>
      <c r="S33" s="2863"/>
      <c r="T33" s="2863"/>
      <c r="U33" s="2863"/>
      <c r="V33" s="2863"/>
      <c r="W33" s="2863"/>
      <c r="X33" s="2863"/>
      <c r="Y33" s="2863"/>
      <c r="Z33" s="2863"/>
      <c r="AA33" s="2863"/>
      <c r="AB33" s="2863"/>
      <c r="AC33" s="2863"/>
      <c r="AD33" s="2863"/>
      <c r="AE33" s="2863"/>
      <c r="AF33" s="2863"/>
      <c r="AG33" s="2863"/>
      <c r="AH33" s="2863"/>
    </row>
    <row r="34" spans="2:34" ht="15" customHeight="1">
      <c r="B34" s="2865"/>
      <c r="C34" s="2865"/>
      <c r="D34" s="2866" t="s">
        <v>1260</v>
      </c>
      <c r="E34" s="2866"/>
      <c r="F34" s="2866"/>
      <c r="G34" s="2866"/>
      <c r="H34" s="2863"/>
      <c r="I34" s="2863"/>
      <c r="J34" s="2863"/>
      <c r="K34" s="2863"/>
      <c r="L34" s="2863"/>
      <c r="M34" s="2863"/>
      <c r="N34" s="2863"/>
      <c r="O34" s="2863"/>
      <c r="P34" s="2863"/>
      <c r="Q34" s="2863"/>
      <c r="R34" s="2863"/>
      <c r="S34" s="2866" t="s">
        <v>1261</v>
      </c>
      <c r="T34" s="2866"/>
      <c r="U34" s="2866"/>
      <c r="V34" s="2866"/>
      <c r="W34" s="2866"/>
      <c r="X34" s="2866"/>
      <c r="Y34" s="2868"/>
      <c r="Z34" s="2868"/>
      <c r="AA34" s="2868"/>
      <c r="AB34" s="2868"/>
      <c r="AC34" s="2868"/>
      <c r="AD34" s="2868"/>
      <c r="AE34" s="2868"/>
      <c r="AF34" s="2868"/>
      <c r="AG34" s="2868"/>
      <c r="AH34" s="2868"/>
    </row>
    <row r="35" spans="2:34" ht="15" customHeight="1">
      <c r="B35" s="2865"/>
      <c r="C35" s="2865"/>
      <c r="D35" s="2866"/>
      <c r="E35" s="2866"/>
      <c r="F35" s="2866"/>
      <c r="G35" s="2866"/>
      <c r="H35" s="2863"/>
      <c r="I35" s="2863"/>
      <c r="J35" s="2863"/>
      <c r="K35" s="2863"/>
      <c r="L35" s="2863"/>
      <c r="M35" s="2863"/>
      <c r="N35" s="2863"/>
      <c r="O35" s="2863"/>
      <c r="P35" s="2863"/>
      <c r="Q35" s="2863"/>
      <c r="R35" s="2863"/>
      <c r="S35" s="2866"/>
      <c r="T35" s="2866"/>
      <c r="U35" s="2866"/>
      <c r="V35" s="2866"/>
      <c r="W35" s="2866"/>
      <c r="X35" s="2866"/>
      <c r="Y35" s="2868"/>
      <c r="Z35" s="2868"/>
      <c r="AA35" s="2868"/>
      <c r="AB35" s="2868"/>
      <c r="AC35" s="2868"/>
      <c r="AD35" s="2868"/>
      <c r="AE35" s="2868"/>
      <c r="AF35" s="2868"/>
      <c r="AG35" s="2868"/>
      <c r="AH35" s="2868"/>
    </row>
    <row r="36" spans="2:34" ht="15" customHeight="1">
      <c r="B36" s="2865" t="s">
        <v>1262</v>
      </c>
      <c r="C36" s="2865"/>
      <c r="D36" s="2866" t="s">
        <v>1263</v>
      </c>
      <c r="E36" s="2866"/>
      <c r="F36" s="2866"/>
      <c r="G36" s="2866"/>
      <c r="H36" s="2863"/>
      <c r="I36" s="2863"/>
      <c r="J36" s="2863"/>
      <c r="K36" s="2863"/>
      <c r="L36" s="2863"/>
      <c r="M36" s="2863"/>
      <c r="N36" s="2863"/>
      <c r="O36" s="2863"/>
      <c r="P36" s="2863"/>
      <c r="Q36" s="2863"/>
      <c r="R36" s="2863"/>
      <c r="S36" s="2866" t="s">
        <v>1264</v>
      </c>
      <c r="T36" s="2866"/>
      <c r="U36" s="2866"/>
      <c r="V36" s="2866"/>
      <c r="W36" s="2866"/>
      <c r="X36" s="2866"/>
      <c r="Y36" s="2860"/>
      <c r="Z36" s="2860"/>
      <c r="AA36" s="2860"/>
      <c r="AB36" s="2860"/>
      <c r="AC36" s="2860"/>
      <c r="AD36" s="2860"/>
      <c r="AE36" s="2860"/>
      <c r="AF36" s="2860"/>
      <c r="AG36" s="2860"/>
      <c r="AH36" s="2867" t="s">
        <v>1265</v>
      </c>
    </row>
    <row r="37" spans="2:34" ht="15" customHeight="1">
      <c r="B37" s="2865"/>
      <c r="C37" s="2865"/>
      <c r="D37" s="2866"/>
      <c r="E37" s="2866"/>
      <c r="F37" s="2866"/>
      <c r="G37" s="2866"/>
      <c r="H37" s="2863"/>
      <c r="I37" s="2863"/>
      <c r="J37" s="2863"/>
      <c r="K37" s="2863"/>
      <c r="L37" s="2863"/>
      <c r="M37" s="2863"/>
      <c r="N37" s="2863"/>
      <c r="O37" s="2863"/>
      <c r="P37" s="2863"/>
      <c r="Q37" s="2863"/>
      <c r="R37" s="2863"/>
      <c r="S37" s="2866"/>
      <c r="T37" s="2866"/>
      <c r="U37" s="2866"/>
      <c r="V37" s="2866"/>
      <c r="W37" s="2866"/>
      <c r="X37" s="2866"/>
      <c r="Y37" s="2860"/>
      <c r="Z37" s="2860"/>
      <c r="AA37" s="2860"/>
      <c r="AB37" s="2860"/>
      <c r="AC37" s="2860"/>
      <c r="AD37" s="2860"/>
      <c r="AE37" s="2860"/>
      <c r="AF37" s="2860"/>
      <c r="AG37" s="2860"/>
      <c r="AH37" s="2867"/>
    </row>
    <row r="38" spans="2:34" ht="15" customHeight="1">
      <c r="B38" s="2865"/>
      <c r="C38" s="2865"/>
      <c r="D38" s="2866" t="s">
        <v>1266</v>
      </c>
      <c r="E38" s="2866"/>
      <c r="F38" s="2866"/>
      <c r="G38" s="2866"/>
      <c r="H38" s="2856"/>
      <c r="I38" s="2857"/>
      <c r="J38" s="2857"/>
      <c r="K38" s="2857"/>
      <c r="L38" s="2860" t="s">
        <v>1247</v>
      </c>
      <c r="M38" s="2860"/>
      <c r="N38" s="2860"/>
      <c r="O38" s="2860" t="s">
        <v>1248</v>
      </c>
      <c r="P38" s="2860"/>
      <c r="Q38" s="2860"/>
      <c r="R38" s="2860" t="s">
        <v>1249</v>
      </c>
      <c r="S38" s="2857" t="s">
        <v>770</v>
      </c>
      <c r="T38" s="2857"/>
      <c r="U38" s="2857"/>
      <c r="V38" s="2857"/>
      <c r="W38" s="2857"/>
      <c r="X38" s="2857"/>
      <c r="Y38" s="2857"/>
      <c r="Z38" s="2857"/>
      <c r="AA38" s="2860" t="s">
        <v>1247</v>
      </c>
      <c r="AB38" s="2860"/>
      <c r="AC38" s="2860"/>
      <c r="AD38" s="2860" t="s">
        <v>1248</v>
      </c>
      <c r="AE38" s="2857"/>
      <c r="AF38" s="2857"/>
      <c r="AG38" s="2860" t="s">
        <v>1249</v>
      </c>
      <c r="AH38" s="223"/>
    </row>
    <row r="39" spans="2:34" ht="15" customHeight="1">
      <c r="B39" s="2865"/>
      <c r="C39" s="2865"/>
      <c r="D39" s="2866"/>
      <c r="E39" s="2866"/>
      <c r="F39" s="2866"/>
      <c r="G39" s="2866"/>
      <c r="H39" s="2858"/>
      <c r="I39" s="2859"/>
      <c r="J39" s="2859"/>
      <c r="K39" s="2859"/>
      <c r="L39" s="2860"/>
      <c r="M39" s="2860"/>
      <c r="N39" s="2860"/>
      <c r="O39" s="2860"/>
      <c r="P39" s="2860"/>
      <c r="Q39" s="2860"/>
      <c r="R39" s="2860"/>
      <c r="S39" s="2859"/>
      <c r="T39" s="2859"/>
      <c r="U39" s="2859"/>
      <c r="V39" s="2859"/>
      <c r="W39" s="2859"/>
      <c r="X39" s="2859"/>
      <c r="Y39" s="2859"/>
      <c r="Z39" s="2859"/>
      <c r="AA39" s="2860"/>
      <c r="AB39" s="2860"/>
      <c r="AC39" s="2860"/>
      <c r="AD39" s="2860"/>
      <c r="AE39" s="2859"/>
      <c r="AF39" s="2859"/>
      <c r="AG39" s="2860"/>
      <c r="AH39" s="224"/>
    </row>
    <row r="40" spans="2:34" ht="15" customHeight="1">
      <c r="B40" s="2865" t="s">
        <v>1267</v>
      </c>
      <c r="C40" s="2865"/>
      <c r="D40" s="2866" t="s">
        <v>1263</v>
      </c>
      <c r="E40" s="2866"/>
      <c r="F40" s="2866"/>
      <c r="G40" s="2866"/>
      <c r="H40" s="2863"/>
      <c r="I40" s="2863"/>
      <c r="J40" s="2863"/>
      <c r="K40" s="2863"/>
      <c r="L40" s="2863"/>
      <c r="M40" s="2863"/>
      <c r="N40" s="2863"/>
      <c r="O40" s="2863"/>
      <c r="P40" s="2863"/>
      <c r="Q40" s="2863"/>
      <c r="R40" s="2863"/>
      <c r="S40" s="2866" t="s">
        <v>1264</v>
      </c>
      <c r="T40" s="2866"/>
      <c r="U40" s="2866"/>
      <c r="V40" s="2866"/>
      <c r="W40" s="2866"/>
      <c r="X40" s="2866"/>
      <c r="Y40" s="2860"/>
      <c r="Z40" s="2860"/>
      <c r="AA40" s="2860"/>
      <c r="AB40" s="2860"/>
      <c r="AC40" s="2860"/>
      <c r="AD40" s="2860"/>
      <c r="AE40" s="2860"/>
      <c r="AF40" s="2860"/>
      <c r="AG40" s="2860"/>
      <c r="AH40" s="2867" t="s">
        <v>1265</v>
      </c>
    </row>
    <row r="41" spans="2:34" ht="15" customHeight="1">
      <c r="B41" s="2865"/>
      <c r="C41" s="2865"/>
      <c r="D41" s="2866"/>
      <c r="E41" s="2866"/>
      <c r="F41" s="2866"/>
      <c r="G41" s="2866"/>
      <c r="H41" s="2863"/>
      <c r="I41" s="2863"/>
      <c r="J41" s="2863"/>
      <c r="K41" s="2863"/>
      <c r="L41" s="2863"/>
      <c r="M41" s="2863"/>
      <c r="N41" s="2863"/>
      <c r="O41" s="2863"/>
      <c r="P41" s="2863"/>
      <c r="Q41" s="2863"/>
      <c r="R41" s="2863"/>
      <c r="S41" s="2866"/>
      <c r="T41" s="2866"/>
      <c r="U41" s="2866"/>
      <c r="V41" s="2866"/>
      <c r="W41" s="2866"/>
      <c r="X41" s="2866"/>
      <c r="Y41" s="2860"/>
      <c r="Z41" s="2860"/>
      <c r="AA41" s="2860"/>
      <c r="AB41" s="2860"/>
      <c r="AC41" s="2860"/>
      <c r="AD41" s="2860"/>
      <c r="AE41" s="2860"/>
      <c r="AF41" s="2860"/>
      <c r="AG41" s="2860"/>
      <c r="AH41" s="2867"/>
    </row>
    <row r="42" spans="2:34" ht="15" customHeight="1">
      <c r="B42" s="2865"/>
      <c r="C42" s="2865"/>
      <c r="D42" s="2866" t="s">
        <v>1268</v>
      </c>
      <c r="E42" s="2866"/>
      <c r="F42" s="2866"/>
      <c r="G42" s="2869"/>
      <c r="H42" s="2860"/>
      <c r="I42" s="2860"/>
      <c r="J42" s="2860"/>
      <c r="K42" s="2860"/>
      <c r="L42" s="2860" t="s">
        <v>1269</v>
      </c>
      <c r="M42" s="2867"/>
      <c r="N42" s="2866" t="s">
        <v>1270</v>
      </c>
      <c r="O42" s="2866"/>
      <c r="P42" s="2866"/>
      <c r="Q42" s="2869"/>
      <c r="R42" s="2860"/>
      <c r="S42" s="2860"/>
      <c r="T42" s="2860"/>
      <c r="U42" s="2860"/>
      <c r="V42" s="2860" t="s">
        <v>1269</v>
      </c>
      <c r="W42" s="2867"/>
      <c r="X42" s="2866" t="s">
        <v>1271</v>
      </c>
      <c r="Y42" s="2866"/>
      <c r="Z42" s="2866"/>
      <c r="AA42" s="2866"/>
      <c r="AB42" s="2869"/>
      <c r="AC42" s="2860"/>
      <c r="AD42" s="2860"/>
      <c r="AE42" s="2860"/>
      <c r="AF42" s="2860"/>
      <c r="AG42" s="2860" t="s">
        <v>1269</v>
      </c>
      <c r="AH42" s="2867"/>
    </row>
    <row r="43" spans="2:34" ht="15" customHeight="1">
      <c r="B43" s="2865"/>
      <c r="C43" s="2865"/>
      <c r="D43" s="2866"/>
      <c r="E43" s="2866"/>
      <c r="F43" s="2866"/>
      <c r="G43" s="2860"/>
      <c r="H43" s="2860"/>
      <c r="I43" s="2860"/>
      <c r="J43" s="2860"/>
      <c r="K43" s="2860"/>
      <c r="L43" s="2860"/>
      <c r="M43" s="2867"/>
      <c r="N43" s="2866"/>
      <c r="O43" s="2866"/>
      <c r="P43" s="2866"/>
      <c r="Q43" s="2860"/>
      <c r="R43" s="2860"/>
      <c r="S43" s="2860"/>
      <c r="T43" s="2860"/>
      <c r="U43" s="2860"/>
      <c r="V43" s="2860"/>
      <c r="W43" s="2867"/>
      <c r="X43" s="2866"/>
      <c r="Y43" s="2866"/>
      <c r="Z43" s="2866"/>
      <c r="AA43" s="2866"/>
      <c r="AB43" s="2860"/>
      <c r="AC43" s="2860"/>
      <c r="AD43" s="2860"/>
      <c r="AE43" s="2860"/>
      <c r="AF43" s="2860"/>
      <c r="AG43" s="2860"/>
      <c r="AH43" s="2867"/>
    </row>
    <row r="44" spans="2:34" ht="15" customHeight="1">
      <c r="B44" s="2865"/>
      <c r="C44" s="2865"/>
      <c r="D44" s="2866" t="s">
        <v>1266</v>
      </c>
      <c r="E44" s="2866"/>
      <c r="F44" s="2866"/>
      <c r="G44" s="2866"/>
      <c r="H44" s="2856"/>
      <c r="I44" s="2857"/>
      <c r="J44" s="2857"/>
      <c r="K44" s="2857"/>
      <c r="L44" s="2860" t="s">
        <v>1247</v>
      </c>
      <c r="M44" s="2860"/>
      <c r="N44" s="2860"/>
      <c r="O44" s="2860" t="s">
        <v>1248</v>
      </c>
      <c r="P44" s="2860"/>
      <c r="Q44" s="2860"/>
      <c r="R44" s="2860" t="s">
        <v>1249</v>
      </c>
      <c r="S44" s="2857" t="s">
        <v>770</v>
      </c>
      <c r="T44" s="2857"/>
      <c r="U44" s="2857"/>
      <c r="V44" s="2857"/>
      <c r="W44" s="2857"/>
      <c r="X44" s="2857"/>
      <c r="Y44" s="2857"/>
      <c r="Z44" s="2857"/>
      <c r="AA44" s="2860" t="s">
        <v>1247</v>
      </c>
      <c r="AB44" s="2860"/>
      <c r="AC44" s="2860"/>
      <c r="AD44" s="2860" t="s">
        <v>1272</v>
      </c>
      <c r="AE44" s="2857"/>
      <c r="AF44" s="2857"/>
      <c r="AG44" s="2860" t="s">
        <v>1249</v>
      </c>
      <c r="AH44" s="223"/>
    </row>
    <row r="45" spans="2:34" ht="15" customHeight="1">
      <c r="B45" s="2865"/>
      <c r="C45" s="2865"/>
      <c r="D45" s="2866"/>
      <c r="E45" s="2866"/>
      <c r="F45" s="2866"/>
      <c r="G45" s="2866"/>
      <c r="H45" s="2858"/>
      <c r="I45" s="2859"/>
      <c r="J45" s="2859"/>
      <c r="K45" s="2859"/>
      <c r="L45" s="2860"/>
      <c r="M45" s="2860"/>
      <c r="N45" s="2860"/>
      <c r="O45" s="2860"/>
      <c r="P45" s="2860"/>
      <c r="Q45" s="2860"/>
      <c r="R45" s="2860"/>
      <c r="S45" s="2859"/>
      <c r="T45" s="2859"/>
      <c r="U45" s="2859"/>
      <c r="V45" s="2859"/>
      <c r="W45" s="2859"/>
      <c r="X45" s="2859"/>
      <c r="Y45" s="2859"/>
      <c r="Z45" s="2859"/>
      <c r="AA45" s="2860"/>
      <c r="AB45" s="2860"/>
      <c r="AC45" s="2860"/>
      <c r="AD45" s="2860"/>
      <c r="AE45" s="2859"/>
      <c r="AF45" s="2859"/>
      <c r="AG45" s="2860"/>
      <c r="AH45" s="224"/>
    </row>
    <row r="46" spans="2:34" ht="15" customHeight="1">
      <c r="B46" s="2866" t="s">
        <v>1273</v>
      </c>
      <c r="C46" s="2866"/>
      <c r="D46" s="2866"/>
      <c r="E46" s="2866"/>
      <c r="F46" s="2866"/>
      <c r="G46" s="2866"/>
      <c r="H46" s="2860" t="s">
        <v>1274</v>
      </c>
      <c r="I46" s="2860"/>
      <c r="J46" s="2860"/>
      <c r="K46" s="2873"/>
      <c r="L46" s="2860"/>
      <c r="M46" s="2860"/>
      <c r="N46" s="2860"/>
      <c r="O46" s="2860" t="s">
        <v>1275</v>
      </c>
      <c r="P46" s="2860"/>
      <c r="Q46" s="2860"/>
      <c r="R46" s="2860"/>
      <c r="S46" s="2860"/>
      <c r="T46" s="2860"/>
      <c r="U46" s="2860"/>
      <c r="V46" s="2860" t="s">
        <v>1275</v>
      </c>
      <c r="W46" s="2860"/>
      <c r="X46" s="2860"/>
      <c r="Y46" s="2873"/>
      <c r="Z46" s="2860"/>
      <c r="AA46" s="2860"/>
      <c r="AB46" s="2860"/>
      <c r="AC46" s="2860" t="s">
        <v>1276</v>
      </c>
      <c r="AD46" s="2860"/>
      <c r="AE46" s="2860" t="s">
        <v>1277</v>
      </c>
      <c r="AF46" s="2860"/>
      <c r="AG46" s="2860"/>
      <c r="AH46" s="2867"/>
    </row>
    <row r="47" spans="2:34" ht="15" customHeight="1">
      <c r="B47" s="2866"/>
      <c r="C47" s="2866"/>
      <c r="D47" s="2866"/>
      <c r="E47" s="2866"/>
      <c r="F47" s="2866"/>
      <c r="G47" s="2866"/>
      <c r="H47" s="2860"/>
      <c r="I47" s="2860"/>
      <c r="J47" s="2860"/>
      <c r="K47" s="2860"/>
      <c r="L47" s="2860"/>
      <c r="M47" s="2860"/>
      <c r="N47" s="2860"/>
      <c r="O47" s="2860"/>
      <c r="P47" s="2860"/>
      <c r="Q47" s="2860"/>
      <c r="R47" s="2860"/>
      <c r="S47" s="2860"/>
      <c r="T47" s="2860"/>
      <c r="U47" s="2860"/>
      <c r="V47" s="2860"/>
      <c r="W47" s="2860"/>
      <c r="X47" s="2860"/>
      <c r="Y47" s="2860"/>
      <c r="Z47" s="2860"/>
      <c r="AA47" s="2860"/>
      <c r="AB47" s="2860"/>
      <c r="AC47" s="2860"/>
      <c r="AD47" s="2860"/>
      <c r="AE47" s="2860"/>
      <c r="AF47" s="2860"/>
      <c r="AG47" s="2860"/>
      <c r="AH47" s="2867"/>
    </row>
    <row r="48" spans="2:34">
      <c r="B48" s="1247"/>
      <c r="C48" s="1247"/>
      <c r="D48" s="1247"/>
      <c r="E48" s="1247"/>
      <c r="F48" s="1247"/>
      <c r="G48" s="1247"/>
      <c r="H48" s="1247"/>
      <c r="I48" s="1247"/>
      <c r="J48" s="1247"/>
      <c r="K48" s="1247"/>
      <c r="L48" s="1247"/>
      <c r="M48" s="1247"/>
      <c r="N48" s="1247"/>
      <c r="O48" s="1247"/>
      <c r="P48" s="1247"/>
      <c r="Q48" s="1247"/>
      <c r="R48" s="1247"/>
      <c r="S48" s="1247"/>
      <c r="T48" s="1247"/>
      <c r="U48" s="1247"/>
      <c r="V48" s="1247"/>
      <c r="W48" s="1247"/>
      <c r="X48" s="1247"/>
      <c r="Y48" s="1247"/>
      <c r="Z48" s="1247"/>
      <c r="AA48" s="1247"/>
      <c r="AB48" s="1247"/>
      <c r="AC48" s="1247"/>
      <c r="AD48" s="1247"/>
      <c r="AE48" s="1247"/>
      <c r="AF48" s="1247"/>
      <c r="AG48" s="1247"/>
      <c r="AH48" s="1247"/>
    </row>
    <row r="49" spans="2:34" ht="18.75" customHeight="1">
      <c r="B49" s="2870" t="s">
        <v>1278</v>
      </c>
      <c r="C49" s="2870"/>
      <c r="D49" s="2871" t="s">
        <v>1279</v>
      </c>
      <c r="E49" s="2871"/>
      <c r="F49" s="2871"/>
      <c r="G49" s="2871"/>
      <c r="H49" s="2871"/>
      <c r="I49" s="2871"/>
      <c r="J49" s="2871"/>
      <c r="K49" s="2871"/>
      <c r="L49" s="2871"/>
      <c r="M49" s="2871"/>
      <c r="N49" s="2871"/>
      <c r="O49" s="2871"/>
      <c r="P49" s="2871"/>
      <c r="Q49" s="2871"/>
      <c r="R49" s="2871"/>
      <c r="S49" s="2871"/>
      <c r="T49" s="2871"/>
      <c r="U49" s="2871"/>
      <c r="V49" s="2871"/>
      <c r="W49" s="2871"/>
      <c r="X49" s="2871"/>
      <c r="Y49" s="2871"/>
      <c r="Z49" s="2871"/>
      <c r="AA49" s="2871"/>
      <c r="AB49" s="2871"/>
      <c r="AC49" s="2871"/>
      <c r="AD49" s="2871"/>
      <c r="AE49" s="2871"/>
      <c r="AF49" s="2871"/>
      <c r="AG49" s="2871"/>
      <c r="AH49" s="2871"/>
    </row>
    <row r="50" spans="2:34" ht="18.75" customHeight="1">
      <c r="B50" s="1247"/>
      <c r="C50" s="1247"/>
      <c r="D50" s="2872" t="s">
        <v>1280</v>
      </c>
      <c r="E50" s="2872"/>
      <c r="F50" s="2872"/>
      <c r="G50" s="2872"/>
      <c r="H50" s="2872"/>
      <c r="I50" s="2872"/>
      <c r="J50" s="2872"/>
      <c r="K50" s="2872"/>
      <c r="L50" s="2872"/>
      <c r="M50" s="2872"/>
      <c r="N50" s="2872"/>
      <c r="O50" s="2872"/>
      <c r="P50" s="2872"/>
      <c r="Q50" s="2872"/>
      <c r="R50" s="2872"/>
      <c r="S50" s="2872"/>
      <c r="T50" s="2872"/>
      <c r="U50" s="2872"/>
      <c r="V50" s="2872"/>
      <c r="W50" s="2872"/>
      <c r="X50" s="2872"/>
      <c r="Y50" s="2872"/>
      <c r="Z50" s="2872"/>
      <c r="AA50" s="2872"/>
      <c r="AB50" s="2872"/>
      <c r="AC50" s="2872"/>
      <c r="AD50" s="2872"/>
      <c r="AE50" s="2872"/>
      <c r="AF50" s="2872"/>
      <c r="AG50" s="2872"/>
      <c r="AH50" s="2872"/>
    </row>
    <row r="51" spans="2:34" ht="18.75" customHeight="1">
      <c r="B51" s="1247"/>
      <c r="C51" s="1247"/>
      <c r="D51" s="2872" t="s">
        <v>1281</v>
      </c>
      <c r="E51" s="2872"/>
      <c r="F51" s="2872"/>
      <c r="G51" s="2872"/>
      <c r="H51" s="2872"/>
      <c r="I51" s="2872"/>
      <c r="J51" s="2872"/>
      <c r="K51" s="2872"/>
      <c r="L51" s="2872"/>
      <c r="M51" s="2872"/>
      <c r="N51" s="2872"/>
      <c r="O51" s="2872"/>
      <c r="P51" s="2872"/>
      <c r="Q51" s="2872"/>
      <c r="R51" s="2872"/>
      <c r="S51" s="2872"/>
      <c r="T51" s="2872"/>
      <c r="U51" s="2872"/>
      <c r="V51" s="2872"/>
      <c r="W51" s="2872"/>
      <c r="X51" s="2872"/>
      <c r="Y51" s="2872"/>
      <c r="Z51" s="2872"/>
      <c r="AA51" s="2872"/>
      <c r="AB51" s="2872"/>
      <c r="AC51" s="2872"/>
      <c r="AD51" s="2872"/>
      <c r="AE51" s="2872"/>
      <c r="AF51" s="2872"/>
      <c r="AG51" s="2872"/>
      <c r="AH51" s="2872"/>
    </row>
  </sheetData>
  <protectedRanges>
    <protectedRange sqref="X4:AG5" name="範囲1_2"/>
    <protectedRange sqref="I2" name="範囲1_1"/>
    <protectedRange sqref="A2:H2" name="範囲1_1_1"/>
    <protectedRange sqref="A13:E15" name="範囲1_4_1"/>
    <protectedRange sqref="X14:AI15 S12:AA12 S10 Y10 V10:W10 S11:W11 F13:AA13 Q14:R15 AB12:AI13" name="範囲1_3_1_1"/>
    <protectedRange sqref="S14:W15" name="範囲1_3_1_3"/>
    <protectedRange sqref="C11:D12 A12:B12" name="範囲1_2_1_1_1"/>
    <protectedRange sqref="E11:E12" name="範囲1_1_1_1_2_1"/>
    <protectedRange sqref="T10" name="範囲1_3_1"/>
    <protectedRange sqref="I10:P10 R10" name="範囲1_1_2_1_1_1"/>
    <protectedRange sqref="N11:O12 R11:R12" name="範囲1_1_2_1_2_1"/>
    <protectedRange sqref="B11 G11:Q12" name="範囲1_1_1_1_1_1_2_1"/>
    <protectedRange sqref="C10:E10" name="範囲1_1_1_3_1"/>
    <protectedRange sqref="A10" name="範囲1_2_1_1_1_1"/>
    <protectedRange sqref="F10:H10" name="範囲1_1_2_1_1_1_1"/>
    <protectedRange sqref="F14:P15" name="範囲1_3_1_2"/>
    <protectedRange sqref="X10 AA10:AM10 X11:AK11" name="範囲1_1_1_2_1_1"/>
    <protectedRange sqref="A16:E17" name="範囲1_4"/>
    <protectedRange sqref="F16:AK17" name="範囲1_3_1_2_1"/>
    <protectedRange sqref="X1 Z1:AI2 X2:Y2" name="範囲1_2_1"/>
  </protectedRanges>
  <mergeCells count="135">
    <mergeCell ref="B49:C49"/>
    <mergeCell ref="D49:AH49"/>
    <mergeCell ref="D50:AH50"/>
    <mergeCell ref="D51:AH51"/>
    <mergeCell ref="AG44:AG45"/>
    <mergeCell ref="B46:G47"/>
    <mergeCell ref="H46:J47"/>
    <mergeCell ref="K46:N47"/>
    <mergeCell ref="O46:Q47"/>
    <mergeCell ref="R46:U47"/>
    <mergeCell ref="V46:X47"/>
    <mergeCell ref="Y46:AB47"/>
    <mergeCell ref="AC46:AD47"/>
    <mergeCell ref="AE46:AH47"/>
    <mergeCell ref="S44:V45"/>
    <mergeCell ref="W44:Z45"/>
    <mergeCell ref="AA44:AA45"/>
    <mergeCell ref="AB44:AC45"/>
    <mergeCell ref="AD44:AD45"/>
    <mergeCell ref="AE44:AF45"/>
    <mergeCell ref="H44:K45"/>
    <mergeCell ref="L44:L45"/>
    <mergeCell ref="M44:N45"/>
    <mergeCell ref="O44:O45"/>
    <mergeCell ref="AH40:AH41"/>
    <mergeCell ref="D42:F43"/>
    <mergeCell ref="G42:K43"/>
    <mergeCell ref="L42:M43"/>
    <mergeCell ref="N42:P43"/>
    <mergeCell ref="Q42:U43"/>
    <mergeCell ref="V42:W43"/>
    <mergeCell ref="X42:AA43"/>
    <mergeCell ref="AB42:AF43"/>
    <mergeCell ref="AG42:AH43"/>
    <mergeCell ref="B40:C45"/>
    <mergeCell ref="D40:G41"/>
    <mergeCell ref="H40:R41"/>
    <mergeCell ref="S40:X41"/>
    <mergeCell ref="Y40:AG41"/>
    <mergeCell ref="D44:G45"/>
    <mergeCell ref="O38:O39"/>
    <mergeCell ref="P38:Q39"/>
    <mergeCell ref="R38:R39"/>
    <mergeCell ref="S38:V39"/>
    <mergeCell ref="W38:Z39"/>
    <mergeCell ref="AA38:AA39"/>
    <mergeCell ref="B36:C39"/>
    <mergeCell ref="D36:G37"/>
    <mergeCell ref="H36:R37"/>
    <mergeCell ref="S36:X37"/>
    <mergeCell ref="Y36:AG37"/>
    <mergeCell ref="P44:Q45"/>
    <mergeCell ref="R44:R45"/>
    <mergeCell ref="M28:N29"/>
    <mergeCell ref="O28:O29"/>
    <mergeCell ref="P28:Q29"/>
    <mergeCell ref="AH36:AH37"/>
    <mergeCell ref="D38:G39"/>
    <mergeCell ref="H38:K39"/>
    <mergeCell ref="L38:L39"/>
    <mergeCell ref="M38:N39"/>
    <mergeCell ref="AF30:AG31"/>
    <mergeCell ref="AH30:AH31"/>
    <mergeCell ref="D32:G33"/>
    <mergeCell ref="H32:AH33"/>
    <mergeCell ref="D34:G35"/>
    <mergeCell ref="H34:R35"/>
    <mergeCell ref="S34:X35"/>
    <mergeCell ref="Y34:AH35"/>
    <mergeCell ref="AB38:AC39"/>
    <mergeCell ref="AD38:AD39"/>
    <mergeCell ref="AE38:AF39"/>
    <mergeCell ref="AG38:AG39"/>
    <mergeCell ref="B26:C29"/>
    <mergeCell ref="D26:G27"/>
    <mergeCell ref="H26:R27"/>
    <mergeCell ref="S26:X27"/>
    <mergeCell ref="Y26:AH27"/>
    <mergeCell ref="AE28:AF29"/>
    <mergeCell ref="AG28:AG29"/>
    <mergeCell ref="B30:C35"/>
    <mergeCell ref="D30:G31"/>
    <mergeCell ref="H30:R31"/>
    <mergeCell ref="S30:X31"/>
    <mergeCell ref="Y30:AA31"/>
    <mergeCell ref="AB30:AB31"/>
    <mergeCell ref="AC30:AD31"/>
    <mergeCell ref="AE30:AE31"/>
    <mergeCell ref="R28:R29"/>
    <mergeCell ref="S28:V29"/>
    <mergeCell ref="W28:Z29"/>
    <mergeCell ref="AA28:AA29"/>
    <mergeCell ref="AB28:AC29"/>
    <mergeCell ref="AD28:AD29"/>
    <mergeCell ref="D28:G29"/>
    <mergeCell ref="H28:K29"/>
    <mergeCell ref="L28:L29"/>
    <mergeCell ref="AG22:AG23"/>
    <mergeCell ref="S22:V23"/>
    <mergeCell ref="W22:Z23"/>
    <mergeCell ref="AA22:AA23"/>
    <mergeCell ref="AB22:AC23"/>
    <mergeCell ref="AD22:AD23"/>
    <mergeCell ref="AE22:AF23"/>
    <mergeCell ref="B24:G25"/>
    <mergeCell ref="H24:R25"/>
    <mergeCell ref="S24:X25"/>
    <mergeCell ref="Y24:AH25"/>
    <mergeCell ref="A2:I2"/>
    <mergeCell ref="A10:H10"/>
    <mergeCell ref="S12:W12"/>
    <mergeCell ref="T13:U13"/>
    <mergeCell ref="A14:E15"/>
    <mergeCell ref="S14:W15"/>
    <mergeCell ref="B11:R12"/>
    <mergeCell ref="F14:P15"/>
    <mergeCell ref="B22:G23"/>
    <mergeCell ref="H22:K23"/>
    <mergeCell ref="L22:L23"/>
    <mergeCell ref="M22:N23"/>
    <mergeCell ref="O22:O23"/>
    <mergeCell ref="P22:Q23"/>
    <mergeCell ref="R22:R23"/>
    <mergeCell ref="X10:AH11"/>
    <mergeCell ref="X12:AH13"/>
    <mergeCell ref="X14:AG15"/>
    <mergeCell ref="S16:W17"/>
    <mergeCell ref="X16:AG17"/>
    <mergeCell ref="S10:W11"/>
    <mergeCell ref="X1:AA2"/>
    <mergeCell ref="AB1:AI2"/>
    <mergeCell ref="L6:Y6"/>
    <mergeCell ref="X4:Z4"/>
    <mergeCell ref="AB4:AC4"/>
    <mergeCell ref="AE4:AF4"/>
  </mergeCells>
  <phoneticPr fontId="38"/>
  <pageMargins left="0.62992125984251968" right="0.19685039370078741" top="0.74803149606299213" bottom="0.51181102362204722" header="0.31496062992125984" footer="0.31496062992125984"/>
  <pageSetup paperSize="9" orientation="portrait" r:id="rId1"/>
  <headerFooter>
    <oddFooter>&amp;R&amp;K00-0482022.10.12.改訂</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C1:Y60"/>
  <sheetViews>
    <sheetView showZeros="0" view="pageBreakPreview" zoomScale="90" zoomScaleNormal="90" zoomScaleSheetLayoutView="90" workbookViewId="0">
      <selection activeCell="C33" sqref="E37"/>
    </sheetView>
  </sheetViews>
  <sheetFormatPr defaultColWidth="9" defaultRowHeight="15.75"/>
  <cols>
    <col min="1" max="1" width="2.25" style="77" customWidth="1"/>
    <col min="2" max="2" width="2.625" style="77" customWidth="1"/>
    <col min="3" max="3" width="20.75" style="79" customWidth="1"/>
    <col min="4" max="4" width="27.25" style="83" customWidth="1"/>
    <col min="5" max="5" width="23.125" style="83" customWidth="1"/>
    <col min="6" max="6" width="3.625" style="76" customWidth="1"/>
    <col min="7" max="7" width="3.875" style="339" customWidth="1"/>
    <col min="8" max="8" width="34.375" style="350" customWidth="1"/>
    <col min="9" max="9" width="27" style="76" customWidth="1"/>
    <col min="10" max="10" width="20.875" style="883" customWidth="1"/>
    <col min="11" max="11" width="7.75" style="348" customWidth="1"/>
    <col min="12" max="12" width="20.875" style="348" bestFit="1" customWidth="1"/>
    <col min="13" max="13" width="8.375" style="348" customWidth="1"/>
    <col min="14" max="14" width="20.875" style="348" bestFit="1" customWidth="1"/>
    <col min="15" max="15" width="8.375" style="348" customWidth="1"/>
    <col min="16" max="16" width="3.75" style="76" customWidth="1"/>
    <col min="17" max="17" width="20.375" style="364" customWidth="1"/>
    <col min="18" max="25" width="9" style="76"/>
    <col min="26" max="16384" width="9" style="77"/>
  </cols>
  <sheetData>
    <row r="1" spans="3:17" ht="20.25" thickBot="1">
      <c r="C1" s="1382" t="s">
        <v>115</v>
      </c>
      <c r="D1" s="1383"/>
      <c r="E1" s="1384"/>
      <c r="F1" s="78"/>
      <c r="G1" s="1171" t="s">
        <v>116</v>
      </c>
      <c r="H1" s="721" t="s">
        <v>117</v>
      </c>
      <c r="I1" s="847" t="s">
        <v>118</v>
      </c>
      <c r="J1" s="1155" t="s">
        <v>119</v>
      </c>
      <c r="L1" s="847" t="s">
        <v>120</v>
      </c>
      <c r="N1" s="847" t="s">
        <v>121</v>
      </c>
      <c r="Q1" s="892" t="s">
        <v>122</v>
      </c>
    </row>
    <row r="2" spans="3:17" ht="16.5" thickBot="1">
      <c r="C2" s="507" t="s">
        <v>123</v>
      </c>
      <c r="D2" s="1248">
        <f>工事!C3</f>
        <v>0</v>
      </c>
      <c r="E2" s="726"/>
      <c r="F2" s="77"/>
      <c r="G2" s="1380" t="s">
        <v>124</v>
      </c>
      <c r="H2" s="1381"/>
      <c r="I2" s="714" t="s">
        <v>125</v>
      </c>
      <c r="J2" s="494" t="s">
        <v>126</v>
      </c>
      <c r="K2" s="706" t="s">
        <v>127</v>
      </c>
      <c r="L2" s="494" t="s">
        <v>128</v>
      </c>
      <c r="M2" s="706" t="s">
        <v>127</v>
      </c>
      <c r="N2" s="494" t="s">
        <v>129</v>
      </c>
      <c r="O2" s="706" t="s">
        <v>127</v>
      </c>
      <c r="Q2" s="706" t="s">
        <v>127</v>
      </c>
    </row>
    <row r="3" spans="3:17">
      <c r="C3" s="1249" t="s">
        <v>90</v>
      </c>
      <c r="D3" s="1250">
        <f>工事!C4</f>
        <v>0</v>
      </c>
      <c r="E3" s="346" t="s">
        <v>130</v>
      </c>
      <c r="F3" s="77"/>
      <c r="G3" s="1378" t="s">
        <v>131</v>
      </c>
      <c r="H3" s="718" t="s">
        <v>132</v>
      </c>
      <c r="I3" s="667"/>
      <c r="J3" s="667"/>
      <c r="K3" s="667"/>
      <c r="L3" s="667"/>
      <c r="M3" s="667"/>
      <c r="N3" s="667"/>
      <c r="O3" s="667"/>
      <c r="Q3" s="417" t="s">
        <v>133</v>
      </c>
    </row>
    <row r="4" spans="3:17">
      <c r="C4" s="351" t="s">
        <v>99</v>
      </c>
      <c r="D4" s="727" t="str">
        <f>工事!C13</f>
        <v>　　年　　　月　　　日</v>
      </c>
      <c r="E4" s="728">
        <f>工事!C6</f>
        <v>0</v>
      </c>
      <c r="F4" s="77"/>
      <c r="G4" s="1378"/>
      <c r="H4" s="1251" t="s">
        <v>134</v>
      </c>
      <c r="I4" s="337" t="s">
        <v>100</v>
      </c>
      <c r="J4" s="337" t="s">
        <v>100</v>
      </c>
      <c r="K4" s="355"/>
      <c r="L4" s="337" t="s">
        <v>100</v>
      </c>
      <c r="M4" s="355"/>
      <c r="N4" s="337" t="s">
        <v>100</v>
      </c>
      <c r="O4" s="355"/>
      <c r="Q4" s="380">
        <v>44519</v>
      </c>
    </row>
    <row r="5" spans="3:17">
      <c r="C5" s="508" t="s">
        <v>101</v>
      </c>
      <c r="D5" s="727" t="str">
        <f>工事!C14</f>
        <v>　　年　　　月　　　日</v>
      </c>
      <c r="E5" s="347" t="s">
        <v>135</v>
      </c>
      <c r="F5" s="77"/>
      <c r="G5" s="1378"/>
      <c r="H5" s="715" t="s">
        <v>136</v>
      </c>
      <c r="I5" s="337" t="s">
        <v>100</v>
      </c>
      <c r="J5" s="337" t="s">
        <v>100</v>
      </c>
      <c r="K5" s="355"/>
      <c r="L5" s="337" t="s">
        <v>100</v>
      </c>
      <c r="M5" s="355"/>
      <c r="N5" s="337" t="s">
        <v>100</v>
      </c>
      <c r="O5" s="355"/>
      <c r="Q5" s="380">
        <v>44519</v>
      </c>
    </row>
    <row r="6" spans="3:17">
      <c r="C6" s="1252" t="s">
        <v>102</v>
      </c>
      <c r="D6" s="727" t="str">
        <f>工事!C15</f>
        <v>　　年　　　月　　　日</v>
      </c>
      <c r="E6" s="729">
        <f>工事!C7</f>
        <v>0</v>
      </c>
      <c r="F6" s="77"/>
      <c r="G6" s="1378"/>
      <c r="H6" s="1253" t="s">
        <v>137</v>
      </c>
      <c r="I6" s="337" t="s">
        <v>100</v>
      </c>
      <c r="J6" s="337" t="s">
        <v>100</v>
      </c>
      <c r="K6" s="355"/>
      <c r="L6" s="337" t="s">
        <v>100</v>
      </c>
      <c r="M6" s="355"/>
      <c r="N6" s="337" t="s">
        <v>100</v>
      </c>
      <c r="O6" s="355"/>
      <c r="Q6" s="380">
        <v>44635</v>
      </c>
    </row>
    <row r="7" spans="3:17">
      <c r="C7" s="341" t="s">
        <v>138</v>
      </c>
      <c r="D7" s="730" t="str">
        <f>D5</f>
        <v>　　年　　　月　　　日</v>
      </c>
      <c r="E7" s="731">
        <f>工事!C8</f>
        <v>0</v>
      </c>
      <c r="F7" s="77"/>
      <c r="G7" s="1378"/>
      <c r="H7" s="716" t="s">
        <v>139</v>
      </c>
      <c r="I7" s="337" t="s">
        <v>100</v>
      </c>
      <c r="J7" s="337" t="str">
        <f>$I$7</f>
        <v>　　年　　　月　　　日</v>
      </c>
      <c r="K7" s="337" t="str">
        <f>J7</f>
        <v>　　年　　　月　　　日</v>
      </c>
      <c r="L7" s="337" t="s">
        <v>100</v>
      </c>
      <c r="M7" s="337" t="str">
        <f>K7</f>
        <v>　　年　　　月　　　日</v>
      </c>
      <c r="N7" s="337" t="s">
        <v>100</v>
      </c>
      <c r="O7" s="337" t="str">
        <f>N7</f>
        <v>　　年　　　月　　　日</v>
      </c>
      <c r="Q7" s="381">
        <v>44520</v>
      </c>
    </row>
    <row r="8" spans="3:17">
      <c r="C8" s="342" t="s">
        <v>140</v>
      </c>
      <c r="D8" s="330" t="s">
        <v>141</v>
      </c>
      <c r="E8" s="330" t="s">
        <v>142</v>
      </c>
      <c r="F8" s="77"/>
      <c r="G8" s="1378"/>
      <c r="H8" s="717" t="s">
        <v>143</v>
      </c>
      <c r="I8" s="1153"/>
      <c r="J8" s="1154"/>
      <c r="K8" s="1154"/>
      <c r="L8" s="1154"/>
      <c r="M8" s="1154"/>
      <c r="N8" s="1154"/>
      <c r="O8" s="1154"/>
      <c r="Q8" s="365" t="s">
        <v>144</v>
      </c>
    </row>
    <row r="9" spans="3:17">
      <c r="C9" s="1252" t="s">
        <v>145</v>
      </c>
      <c r="D9" s="331"/>
      <c r="E9" s="426"/>
      <c r="F9" s="77"/>
      <c r="G9" s="1378"/>
      <c r="H9" s="1253" t="s">
        <v>146</v>
      </c>
      <c r="I9" s="671"/>
      <c r="J9" s="356"/>
      <c r="K9" s="356"/>
      <c r="L9" s="671"/>
      <c r="M9" s="356"/>
      <c r="N9" s="671"/>
      <c r="O9" s="356"/>
      <c r="Q9" s="366" t="s">
        <v>147</v>
      </c>
    </row>
    <row r="10" spans="3:17">
      <c r="C10" s="341" t="s">
        <v>148</v>
      </c>
      <c r="D10" s="332" t="s">
        <v>149</v>
      </c>
      <c r="E10" s="82"/>
      <c r="F10" s="77"/>
      <c r="G10" s="1378"/>
      <c r="H10" s="716" t="s">
        <v>150</v>
      </c>
      <c r="I10" s="672"/>
      <c r="J10" s="357"/>
      <c r="K10" s="357"/>
      <c r="L10" s="357"/>
      <c r="M10" s="357"/>
      <c r="N10" s="357"/>
      <c r="O10" s="357"/>
      <c r="Q10" s="367" t="s">
        <v>151</v>
      </c>
    </row>
    <row r="11" spans="3:17">
      <c r="C11" s="343" t="s">
        <v>152</v>
      </c>
      <c r="D11" s="333" t="s">
        <v>153</v>
      </c>
      <c r="E11" s="333"/>
      <c r="F11" s="77"/>
      <c r="G11" s="1378"/>
      <c r="H11" s="718" t="s">
        <v>152</v>
      </c>
      <c r="I11" s="673"/>
      <c r="J11" s="358"/>
      <c r="K11" s="358"/>
      <c r="L11" s="358"/>
      <c r="M11" s="358"/>
      <c r="N11" s="358"/>
      <c r="O11" s="358"/>
      <c r="Q11" s="368" t="s">
        <v>154</v>
      </c>
    </row>
    <row r="12" spans="3:17">
      <c r="C12" s="1252" t="s">
        <v>155</v>
      </c>
      <c r="D12" s="1254" t="s">
        <v>156</v>
      </c>
      <c r="E12" s="1254"/>
      <c r="F12" s="77"/>
      <c r="G12" s="1378"/>
      <c r="H12" s="1253" t="s">
        <v>155</v>
      </c>
      <c r="I12" s="674"/>
      <c r="J12" s="694"/>
      <c r="K12" s="694"/>
      <c r="L12" s="694"/>
      <c r="M12" s="694"/>
      <c r="N12" s="694"/>
      <c r="O12" s="694"/>
      <c r="Q12" s="369" t="s">
        <v>157</v>
      </c>
    </row>
    <row r="13" spans="3:17">
      <c r="C13" s="1252" t="s">
        <v>158</v>
      </c>
      <c r="D13" s="1255" t="s">
        <v>159</v>
      </c>
      <c r="E13" s="1255" t="s">
        <v>142</v>
      </c>
      <c r="F13" s="77"/>
      <c r="G13" s="1378"/>
      <c r="H13" s="1253" t="s">
        <v>158</v>
      </c>
      <c r="I13" s="675"/>
      <c r="J13" s="695"/>
      <c r="K13" s="694"/>
      <c r="L13" s="694"/>
      <c r="M13" s="694"/>
      <c r="N13" s="694"/>
      <c r="O13" s="694"/>
      <c r="Q13" s="377" t="s">
        <v>160</v>
      </c>
    </row>
    <row r="14" spans="3:17">
      <c r="C14" s="1256" t="s">
        <v>161</v>
      </c>
      <c r="D14" s="352" t="s">
        <v>162</v>
      </c>
      <c r="E14" s="352"/>
      <c r="F14" s="77"/>
      <c r="G14" s="1378"/>
      <c r="H14" s="1253" t="s">
        <v>161</v>
      </c>
      <c r="I14" s="676"/>
      <c r="J14" s="1257"/>
      <c r="K14" s="1257"/>
      <c r="L14" s="1257"/>
      <c r="M14" s="1257"/>
      <c r="N14" s="1257"/>
      <c r="O14" s="1257"/>
      <c r="Q14" s="371" t="s">
        <v>163</v>
      </c>
    </row>
    <row r="15" spans="3:17">
      <c r="C15" s="341" t="s">
        <v>164</v>
      </c>
      <c r="D15" s="334" t="s">
        <v>165</v>
      </c>
      <c r="E15" s="334"/>
      <c r="F15" s="77"/>
      <c r="G15" s="1379"/>
      <c r="H15" s="716" t="s">
        <v>164</v>
      </c>
      <c r="I15" s="677"/>
      <c r="J15" s="359"/>
      <c r="K15" s="359"/>
      <c r="L15" s="359"/>
      <c r="M15" s="359"/>
      <c r="N15" s="359"/>
      <c r="O15" s="359"/>
      <c r="Q15" s="372" t="s">
        <v>166</v>
      </c>
    </row>
    <row r="16" spans="3:17">
      <c r="C16" s="343" t="s">
        <v>167</v>
      </c>
      <c r="D16" s="732">
        <f>工事!C10</f>
        <v>0</v>
      </c>
      <c r="E16" s="733">
        <f>工事!C5</f>
        <v>0</v>
      </c>
      <c r="F16" s="77"/>
      <c r="G16" s="1385" t="s">
        <v>168</v>
      </c>
      <c r="H16" s="718" t="s">
        <v>169</v>
      </c>
      <c r="I16" s="678"/>
      <c r="J16" s="360"/>
      <c r="K16" s="360"/>
      <c r="L16" s="360"/>
      <c r="M16" s="360"/>
      <c r="N16" s="360"/>
      <c r="O16" s="360"/>
      <c r="Q16" s="373" t="s">
        <v>170</v>
      </c>
    </row>
    <row r="17" spans="3:17">
      <c r="C17" s="1252" t="s">
        <v>171</v>
      </c>
      <c r="D17" s="732">
        <f>工事!C16</f>
        <v>0</v>
      </c>
      <c r="E17" s="83" t="s">
        <v>91</v>
      </c>
      <c r="F17" s="77"/>
      <c r="G17" s="1386"/>
      <c r="H17" s="1253" t="s">
        <v>171</v>
      </c>
      <c r="I17" s="679"/>
      <c r="J17" s="1258"/>
      <c r="K17" s="1258"/>
      <c r="L17" s="1258"/>
      <c r="M17" s="1258"/>
      <c r="N17" s="1258"/>
      <c r="O17" s="1258"/>
      <c r="Q17" s="374" t="s">
        <v>172</v>
      </c>
    </row>
    <row r="18" spans="3:17">
      <c r="C18" s="1252" t="s">
        <v>173</v>
      </c>
      <c r="D18" s="1255"/>
      <c r="F18" s="93"/>
      <c r="G18" s="1386"/>
      <c r="H18" s="1253" t="s">
        <v>173</v>
      </c>
      <c r="I18" s="675"/>
      <c r="J18" s="1259"/>
      <c r="K18" s="1259"/>
      <c r="L18" s="1259"/>
      <c r="M18" s="1259"/>
      <c r="N18" s="1259"/>
      <c r="O18" s="1259"/>
      <c r="Q18" s="370"/>
    </row>
    <row r="19" spans="3:17">
      <c r="C19" s="1252" t="s">
        <v>174</v>
      </c>
      <c r="D19" s="1260">
        <f>工事!C17</f>
        <v>0</v>
      </c>
      <c r="G19" s="1386"/>
      <c r="H19" s="1253" t="s">
        <v>174</v>
      </c>
      <c r="I19" s="675"/>
      <c r="J19" s="1261"/>
      <c r="K19" s="1261"/>
      <c r="L19" s="1261"/>
      <c r="M19" s="1261"/>
      <c r="N19" s="1261"/>
      <c r="O19" s="1261"/>
      <c r="Q19" s="370" t="s">
        <v>175</v>
      </c>
    </row>
    <row r="20" spans="3:17">
      <c r="C20" s="1252" t="s">
        <v>176</v>
      </c>
      <c r="D20" s="1262">
        <f>D16</f>
        <v>0</v>
      </c>
      <c r="F20" s="77"/>
      <c r="G20" s="1386"/>
      <c r="H20" s="1253" t="s">
        <v>177</v>
      </c>
      <c r="I20" s="679"/>
      <c r="J20" s="1258"/>
      <c r="K20" s="1258"/>
      <c r="L20" s="1258"/>
      <c r="M20" s="1258"/>
      <c r="N20" s="1258"/>
      <c r="O20" s="1258"/>
      <c r="Q20" s="738" t="s">
        <v>170</v>
      </c>
    </row>
    <row r="21" spans="3:17">
      <c r="C21" s="1252" t="s">
        <v>178</v>
      </c>
      <c r="D21" s="1262">
        <f>工事!C18</f>
        <v>0</v>
      </c>
      <c r="F21" s="77"/>
      <c r="G21" s="1386"/>
      <c r="H21" s="1253" t="s">
        <v>178</v>
      </c>
      <c r="I21" s="679"/>
      <c r="J21" s="1258"/>
      <c r="K21" s="1258"/>
      <c r="L21" s="1258"/>
      <c r="M21" s="1258"/>
      <c r="N21" s="1258"/>
      <c r="O21" s="1258"/>
      <c r="Q21" s="374" t="s">
        <v>172</v>
      </c>
    </row>
    <row r="22" spans="3:17">
      <c r="C22" s="341" t="s">
        <v>179</v>
      </c>
      <c r="D22" s="335" t="str">
        <f>D11</f>
        <v>南部　髙志</v>
      </c>
      <c r="F22" s="77"/>
      <c r="G22" s="1387"/>
      <c r="H22" s="716" t="s">
        <v>179</v>
      </c>
      <c r="I22" s="680"/>
      <c r="J22" s="361"/>
      <c r="K22" s="361"/>
      <c r="L22" s="361"/>
      <c r="M22" s="361"/>
      <c r="N22" s="361"/>
      <c r="O22" s="361"/>
      <c r="Q22" s="375" t="str">
        <f>Q11</f>
        <v>左藤　高志</v>
      </c>
    </row>
    <row r="23" spans="3:17">
      <c r="C23" s="344" t="s">
        <v>180</v>
      </c>
      <c r="D23" s="338" t="s">
        <v>181</v>
      </c>
      <c r="F23" s="77"/>
      <c r="G23" s="1377" t="s">
        <v>182</v>
      </c>
      <c r="H23" s="719" t="s">
        <v>183</v>
      </c>
      <c r="I23" s="681"/>
      <c r="J23" s="362"/>
      <c r="K23" s="362"/>
      <c r="L23" s="362"/>
      <c r="M23" s="362"/>
      <c r="N23" s="362"/>
      <c r="O23" s="362"/>
      <c r="Q23" s="376" t="s">
        <v>184</v>
      </c>
    </row>
    <row r="24" spans="3:17">
      <c r="C24" s="1252" t="s">
        <v>185</v>
      </c>
      <c r="D24" s="1263" t="s">
        <v>186</v>
      </c>
      <c r="F24" s="77"/>
      <c r="G24" s="1378"/>
      <c r="H24" s="1253" t="s">
        <v>185</v>
      </c>
      <c r="I24" s="682" t="s">
        <v>187</v>
      </c>
      <c r="J24" s="695"/>
      <c r="K24" s="695"/>
      <c r="L24" s="695"/>
      <c r="M24" s="695"/>
      <c r="N24" s="695"/>
      <c r="O24" s="695"/>
      <c r="Q24" s="377" t="s">
        <v>188</v>
      </c>
    </row>
    <row r="25" spans="3:17">
      <c r="C25" s="1252" t="s">
        <v>189</v>
      </c>
      <c r="D25" s="1263">
        <f>工事!C22</f>
        <v>4</v>
      </c>
      <c r="F25" s="77"/>
      <c r="G25" s="1378"/>
      <c r="H25" s="1253" t="s">
        <v>189</v>
      </c>
      <c r="I25" s="695"/>
      <c r="J25" s="695"/>
      <c r="K25" s="695"/>
      <c r="L25" s="695"/>
      <c r="M25" s="695"/>
      <c r="N25" s="695"/>
      <c r="O25" s="695"/>
      <c r="Q25" s="382">
        <v>1</v>
      </c>
    </row>
    <row r="26" spans="3:17">
      <c r="C26" s="1264" t="s">
        <v>190</v>
      </c>
      <c r="D26" s="1254">
        <v>53271</v>
      </c>
      <c r="F26" s="77"/>
      <c r="G26" s="1378"/>
      <c r="H26" s="1265" t="s">
        <v>190</v>
      </c>
      <c r="I26" s="694"/>
      <c r="J26" s="694"/>
      <c r="K26" s="694"/>
      <c r="L26" s="694"/>
      <c r="M26" s="694"/>
      <c r="N26" s="694"/>
      <c r="O26" s="694"/>
      <c r="Q26" s="383">
        <v>1234</v>
      </c>
    </row>
    <row r="27" spans="3:17">
      <c r="C27" s="509" t="s">
        <v>191</v>
      </c>
      <c r="D27" s="734">
        <f>工事!C24</f>
        <v>44800</v>
      </c>
      <c r="F27" s="77"/>
      <c r="G27" s="1378"/>
      <c r="H27" s="720" t="s">
        <v>192</v>
      </c>
      <c r="I27" s="670" t="s">
        <v>100</v>
      </c>
      <c r="J27" s="363" t="s">
        <v>100</v>
      </c>
      <c r="K27" s="363" t="s">
        <v>193</v>
      </c>
      <c r="L27" s="670" t="s">
        <v>100</v>
      </c>
      <c r="M27" s="363" t="s">
        <v>193</v>
      </c>
      <c r="N27" s="670" t="s">
        <v>100</v>
      </c>
      <c r="O27" s="363" t="s">
        <v>193</v>
      </c>
      <c r="Q27" s="384">
        <v>43687</v>
      </c>
    </row>
    <row r="28" spans="3:17">
      <c r="C28" s="343" t="s">
        <v>194</v>
      </c>
      <c r="D28" s="336" t="s">
        <v>195</v>
      </c>
      <c r="F28" s="77"/>
      <c r="G28" s="1378"/>
      <c r="H28" s="718" t="s">
        <v>196</v>
      </c>
      <c r="I28" s="673"/>
      <c r="J28" s="358"/>
      <c r="K28" s="358"/>
      <c r="L28" s="358"/>
      <c r="M28" s="358"/>
      <c r="N28" s="358"/>
      <c r="O28" s="358"/>
      <c r="Q28" s="368"/>
    </row>
    <row r="29" spans="3:17">
      <c r="C29" s="1252" t="s">
        <v>197</v>
      </c>
      <c r="D29" s="1263" t="s">
        <v>198</v>
      </c>
      <c r="F29" s="77"/>
      <c r="G29" s="1378"/>
      <c r="H29" s="1253" t="s">
        <v>197</v>
      </c>
      <c r="I29" s="682"/>
      <c r="J29" s="695"/>
      <c r="K29" s="695"/>
      <c r="L29" s="695"/>
      <c r="M29" s="695"/>
      <c r="N29" s="695"/>
      <c r="O29" s="695"/>
      <c r="Q29" s="377"/>
    </row>
    <row r="30" spans="3:17">
      <c r="C30" s="1252" t="s">
        <v>199</v>
      </c>
      <c r="D30" s="1263">
        <f>D25</f>
        <v>4</v>
      </c>
      <c r="F30" s="77"/>
      <c r="G30" s="1378"/>
      <c r="H30" s="1253" t="s">
        <v>199</v>
      </c>
      <c r="I30" s="682"/>
      <c r="J30" s="695"/>
      <c r="K30" s="695"/>
      <c r="L30" s="695"/>
      <c r="M30" s="695"/>
      <c r="N30" s="695"/>
      <c r="O30" s="695"/>
      <c r="Q30" s="377"/>
    </row>
    <row r="31" spans="3:17">
      <c r="C31" s="1252" t="s">
        <v>200</v>
      </c>
      <c r="D31" s="1254">
        <v>53271</v>
      </c>
      <c r="F31" s="77"/>
      <c r="G31" s="1378"/>
      <c r="H31" s="1253" t="s">
        <v>200</v>
      </c>
      <c r="I31" s="674"/>
      <c r="J31" s="694"/>
      <c r="K31" s="694"/>
      <c r="L31" s="694"/>
      <c r="M31" s="694"/>
      <c r="N31" s="694"/>
      <c r="O31" s="694"/>
      <c r="Q31" s="369"/>
    </row>
    <row r="32" spans="3:17">
      <c r="C32" s="509" t="s">
        <v>201</v>
      </c>
      <c r="D32" s="734">
        <f>D27</f>
        <v>44800</v>
      </c>
      <c r="E32" s="84"/>
      <c r="F32" s="77"/>
      <c r="G32" s="1379"/>
      <c r="H32" s="720" t="s">
        <v>202</v>
      </c>
      <c r="I32" s="670" t="s">
        <v>100</v>
      </c>
      <c r="J32" s="363" t="s">
        <v>203</v>
      </c>
      <c r="K32" s="359" t="s">
        <v>204</v>
      </c>
      <c r="L32" s="357" t="s">
        <v>205</v>
      </c>
      <c r="M32" s="359" t="s">
        <v>203</v>
      </c>
      <c r="N32" s="357" t="s">
        <v>205</v>
      </c>
      <c r="O32" s="359" t="s">
        <v>203</v>
      </c>
      <c r="Q32" s="378" t="s">
        <v>204</v>
      </c>
    </row>
    <row r="33" spans="3:25">
      <c r="C33" s="343" t="s">
        <v>206</v>
      </c>
      <c r="D33" s="331" t="s">
        <v>207</v>
      </c>
      <c r="F33" s="77"/>
      <c r="G33" s="1377" t="s">
        <v>208</v>
      </c>
      <c r="H33" s="718" t="s">
        <v>209</v>
      </c>
      <c r="I33" s="671" t="s">
        <v>207</v>
      </c>
      <c r="J33" s="356" t="s">
        <v>207</v>
      </c>
      <c r="K33" s="356" t="s">
        <v>207</v>
      </c>
      <c r="L33" s="356" t="s">
        <v>207</v>
      </c>
      <c r="M33" s="356" t="s">
        <v>207</v>
      </c>
      <c r="N33" s="356" t="s">
        <v>207</v>
      </c>
      <c r="O33" s="356" t="s">
        <v>207</v>
      </c>
      <c r="Q33" s="366" t="s">
        <v>207</v>
      </c>
    </row>
    <row r="34" spans="3:25">
      <c r="C34" s="1252" t="s">
        <v>210</v>
      </c>
      <c r="D34" s="1254" t="s">
        <v>207</v>
      </c>
      <c r="F34" s="77"/>
      <c r="G34" s="1378"/>
      <c r="H34" s="1253" t="s">
        <v>211</v>
      </c>
      <c r="I34" s="674" t="s">
        <v>207</v>
      </c>
      <c r="J34" s="694" t="s">
        <v>207</v>
      </c>
      <c r="K34" s="694" t="s">
        <v>207</v>
      </c>
      <c r="L34" s="694" t="s">
        <v>207</v>
      </c>
      <c r="M34" s="694" t="s">
        <v>207</v>
      </c>
      <c r="N34" s="694" t="s">
        <v>207</v>
      </c>
      <c r="O34" s="694" t="s">
        <v>207</v>
      </c>
      <c r="Q34" s="369" t="s">
        <v>207</v>
      </c>
    </row>
    <row r="35" spans="3:25">
      <c r="C35" s="341" t="s">
        <v>212</v>
      </c>
      <c r="D35" s="332" t="s">
        <v>207</v>
      </c>
      <c r="F35" s="77"/>
      <c r="G35" s="1379"/>
      <c r="H35" s="716" t="s">
        <v>213</v>
      </c>
      <c r="I35" s="672" t="s">
        <v>207</v>
      </c>
      <c r="J35" s="357" t="s">
        <v>207</v>
      </c>
      <c r="K35" s="357" t="s">
        <v>207</v>
      </c>
      <c r="L35" s="357" t="s">
        <v>207</v>
      </c>
      <c r="M35" s="357" t="s">
        <v>207</v>
      </c>
      <c r="N35" s="357" t="s">
        <v>207</v>
      </c>
      <c r="O35" s="357" t="s">
        <v>207</v>
      </c>
      <c r="Q35" s="367" t="s">
        <v>207</v>
      </c>
    </row>
    <row r="36" spans="3:25" ht="15.75" customHeight="1">
      <c r="C36" s="345" t="s">
        <v>214</v>
      </c>
      <c r="D36" s="331" t="s">
        <v>215</v>
      </c>
      <c r="E36" s="84"/>
      <c r="F36" s="92"/>
      <c r="G36" s="1377" t="s">
        <v>216</v>
      </c>
      <c r="H36" s="718" t="s">
        <v>217</v>
      </c>
      <c r="I36" s="671"/>
      <c r="J36" s="356"/>
      <c r="K36" s="356"/>
      <c r="L36" s="356"/>
      <c r="M36" s="356"/>
      <c r="N36" s="356"/>
      <c r="O36" s="356"/>
      <c r="Q36" s="366" t="s">
        <v>218</v>
      </c>
    </row>
    <row r="37" spans="3:25">
      <c r="C37" s="345" t="s">
        <v>219</v>
      </c>
      <c r="D37" s="1266" t="s">
        <v>220</v>
      </c>
      <c r="E37" s="84"/>
      <c r="F37" s="93"/>
      <c r="G37" s="1378"/>
      <c r="H37" s="718" t="s">
        <v>221</v>
      </c>
      <c r="I37" s="683" t="s">
        <v>222</v>
      </c>
      <c r="J37" s="1156"/>
      <c r="K37" s="356"/>
      <c r="L37" s="683"/>
      <c r="M37" s="356"/>
      <c r="N37" s="683"/>
      <c r="O37" s="356"/>
      <c r="Q37" s="379" t="s">
        <v>222</v>
      </c>
    </row>
    <row r="38" spans="3:25">
      <c r="C38" s="345" t="s">
        <v>223</v>
      </c>
      <c r="D38" s="1266" t="s">
        <v>220</v>
      </c>
      <c r="E38" s="84"/>
      <c r="F38" s="93"/>
      <c r="G38" s="1378"/>
      <c r="H38" s="718" t="s">
        <v>224</v>
      </c>
      <c r="I38" s="683" t="s">
        <v>222</v>
      </c>
      <c r="J38" s="1156"/>
      <c r="K38" s="356"/>
      <c r="L38" s="683"/>
      <c r="M38" s="356"/>
      <c r="N38" s="683"/>
      <c r="O38" s="356"/>
      <c r="Q38" s="379" t="s">
        <v>222</v>
      </c>
    </row>
    <row r="39" spans="3:25">
      <c r="C39" s="345" t="s">
        <v>225</v>
      </c>
      <c r="D39" s="331" t="s">
        <v>226</v>
      </c>
      <c r="E39" s="84"/>
      <c r="F39" s="93"/>
      <c r="G39" s="1378"/>
      <c r="H39" s="718" t="s">
        <v>227</v>
      </c>
      <c r="I39" s="683" t="s">
        <v>222</v>
      </c>
      <c r="J39" s="1156"/>
      <c r="K39" s="356"/>
      <c r="L39" s="683"/>
      <c r="M39" s="356"/>
      <c r="N39" s="683"/>
      <c r="O39" s="356"/>
      <c r="Q39" s="379" t="s">
        <v>222</v>
      </c>
    </row>
    <row r="40" spans="3:25">
      <c r="C40" s="1252" t="s">
        <v>228</v>
      </c>
      <c r="D40" s="1266" t="s">
        <v>229</v>
      </c>
      <c r="E40" s="85"/>
      <c r="F40" s="77"/>
      <c r="G40" s="1378"/>
      <c r="H40" s="1253" t="s">
        <v>230</v>
      </c>
      <c r="I40" s="683"/>
      <c r="J40" s="1156"/>
      <c r="K40" s="1156"/>
      <c r="L40" s="1156"/>
      <c r="M40" s="1156"/>
      <c r="N40" s="1156"/>
      <c r="O40" s="1156"/>
      <c r="Q40" s="379" t="s">
        <v>229</v>
      </c>
    </row>
    <row r="41" spans="3:25">
      <c r="C41" s="1252" t="s">
        <v>231</v>
      </c>
      <c r="D41" s="1263">
        <v>36210030</v>
      </c>
      <c r="E41" s="86"/>
      <c r="F41" s="77"/>
      <c r="G41" s="1378"/>
      <c r="H41" s="1253" t="s">
        <v>232</v>
      </c>
      <c r="I41" s="695"/>
      <c r="J41" s="695"/>
      <c r="K41" s="695"/>
      <c r="L41" s="695"/>
      <c r="M41" s="695"/>
      <c r="N41" s="695"/>
      <c r="O41" s="695"/>
      <c r="Q41" s="382">
        <v>38885900</v>
      </c>
    </row>
    <row r="42" spans="3:25">
      <c r="C42" s="1252" t="s">
        <v>233</v>
      </c>
      <c r="D42" s="1254" t="s">
        <v>234</v>
      </c>
      <c r="F42" s="93"/>
      <c r="G42" s="1378"/>
      <c r="H42" s="1253" t="s">
        <v>235</v>
      </c>
      <c r="I42" s="682"/>
      <c r="J42" s="694"/>
      <c r="K42" s="694"/>
      <c r="L42" s="694"/>
      <c r="M42" s="694"/>
      <c r="N42" s="694"/>
      <c r="O42" s="694"/>
      <c r="Q42" s="369" t="s">
        <v>236</v>
      </c>
    </row>
    <row r="43" spans="3:25">
      <c r="C43" s="1252" t="s">
        <v>237</v>
      </c>
      <c r="D43" s="352" t="s">
        <v>238</v>
      </c>
      <c r="F43" s="93"/>
      <c r="G43" s="1378"/>
      <c r="H43" s="1253" t="s">
        <v>239</v>
      </c>
      <c r="I43" s="704"/>
      <c r="J43" s="705"/>
      <c r="K43" s="705"/>
      <c r="L43" s="705"/>
      <c r="M43" s="705"/>
      <c r="N43" s="705"/>
      <c r="O43" s="705"/>
      <c r="Q43" s="371" t="s">
        <v>240</v>
      </c>
      <c r="R43" s="349"/>
    </row>
    <row r="44" spans="3:25">
      <c r="C44" s="1267" t="s">
        <v>241</v>
      </c>
      <c r="D44" s="352" t="s">
        <v>242</v>
      </c>
      <c r="F44" s="93"/>
      <c r="G44" s="1379"/>
      <c r="H44" s="716" t="s">
        <v>243</v>
      </c>
      <c r="I44" s="724"/>
      <c r="J44" s="725"/>
      <c r="K44" s="363"/>
      <c r="L44" s="725"/>
      <c r="M44" s="363"/>
      <c r="N44" s="725"/>
      <c r="O44" s="363"/>
      <c r="Q44" s="371" t="s">
        <v>244</v>
      </c>
    </row>
    <row r="45" spans="3:25">
      <c r="C45" s="351" t="s">
        <v>245</v>
      </c>
      <c r="D45" s="352">
        <f>工事!C19</f>
        <v>30360723117522</v>
      </c>
      <c r="F45" s="93"/>
      <c r="G45" s="1169" t="s">
        <v>246</v>
      </c>
      <c r="H45" s="717" t="s">
        <v>247</v>
      </c>
      <c r="I45" s="722"/>
      <c r="J45" s="1157"/>
      <c r="K45" s="723"/>
      <c r="L45" s="723"/>
      <c r="M45" s="723"/>
      <c r="N45" s="723"/>
      <c r="O45" s="723"/>
      <c r="Q45" s="739"/>
    </row>
    <row r="46" spans="3:25">
      <c r="C46" s="353" t="s">
        <v>248</v>
      </c>
      <c r="D46" s="354"/>
      <c r="E46" s="128"/>
      <c r="F46" s="77"/>
      <c r="I46" s="350"/>
      <c r="J46" s="668"/>
      <c r="K46" s="668"/>
      <c r="L46" s="668"/>
      <c r="M46" s="668"/>
      <c r="N46" s="668"/>
      <c r="O46" s="668"/>
    </row>
    <row r="47" spans="3:25" ht="16.5">
      <c r="E47" s="128"/>
      <c r="F47" s="77"/>
      <c r="G47" s="1171" t="s">
        <v>116</v>
      </c>
      <c r="H47" s="922" t="s">
        <v>249</v>
      </c>
      <c r="I47" s="350" t="s">
        <v>250</v>
      </c>
      <c r="J47" s="668"/>
      <c r="K47" s="668"/>
      <c r="L47" s="668"/>
      <c r="M47" s="668"/>
      <c r="N47" s="668"/>
      <c r="O47" s="668"/>
      <c r="Q47" s="76"/>
      <c r="Y47" s="77"/>
    </row>
    <row r="48" spans="3:25">
      <c r="E48" s="129"/>
      <c r="F48" s="130"/>
      <c r="G48" s="1059"/>
      <c r="H48" s="420" t="s">
        <v>58</v>
      </c>
      <c r="I48" s="684">
        <f t="shared" ref="I48:O48" si="0">I8</f>
        <v>0</v>
      </c>
      <c r="J48" s="418">
        <f t="shared" si="0"/>
        <v>0</v>
      </c>
      <c r="K48" s="684">
        <f t="shared" si="0"/>
        <v>0</v>
      </c>
      <c r="L48" s="684">
        <f t="shared" si="0"/>
        <v>0</v>
      </c>
      <c r="M48" s="418">
        <f t="shared" si="0"/>
        <v>0</v>
      </c>
      <c r="N48" s="684">
        <f t="shared" si="0"/>
        <v>0</v>
      </c>
      <c r="O48" s="418">
        <f t="shared" si="0"/>
        <v>0</v>
      </c>
      <c r="Q48" s="76"/>
      <c r="Y48" s="77"/>
    </row>
    <row r="49" spans="3:25">
      <c r="C49" s="666" t="s">
        <v>251</v>
      </c>
      <c r="E49" s="129"/>
      <c r="F49" s="127"/>
      <c r="G49" s="1170"/>
      <c r="H49" s="420" t="s">
        <v>252</v>
      </c>
      <c r="I49" s="685"/>
      <c r="J49" s="669"/>
      <c r="K49" s="685"/>
      <c r="L49" s="685"/>
      <c r="M49" s="669"/>
      <c r="N49" s="685"/>
      <c r="O49" s="669"/>
      <c r="Q49" s="76"/>
      <c r="Y49" s="77"/>
    </row>
    <row r="50" spans="3:25">
      <c r="C50" s="892" t="s">
        <v>253</v>
      </c>
      <c r="E50" s="126"/>
      <c r="F50" s="127"/>
      <c r="G50" s="1170"/>
      <c r="H50" s="420" t="s">
        <v>254</v>
      </c>
      <c r="I50" s="684">
        <f t="shared" ref="I50:O50" si="1">I11</f>
        <v>0</v>
      </c>
      <c r="J50" s="418">
        <f t="shared" si="1"/>
        <v>0</v>
      </c>
      <c r="K50" s="684">
        <f t="shared" si="1"/>
        <v>0</v>
      </c>
      <c r="L50" s="684">
        <f t="shared" si="1"/>
        <v>0</v>
      </c>
      <c r="M50" s="418">
        <f t="shared" si="1"/>
        <v>0</v>
      </c>
      <c r="N50" s="684">
        <f t="shared" si="1"/>
        <v>0</v>
      </c>
      <c r="O50" s="418">
        <f t="shared" si="1"/>
        <v>0</v>
      </c>
      <c r="Q50" s="76"/>
      <c r="Y50" s="77"/>
    </row>
    <row r="51" spans="3:25">
      <c r="D51" s="1127"/>
      <c r="F51" s="77"/>
      <c r="H51" s="420" t="s">
        <v>255</v>
      </c>
      <c r="I51" s="684" t="str">
        <f t="shared" ref="I51:O51" si="2">IF(I23="","",I24&amp;I25&amp;"第"&amp;I26)</f>
        <v/>
      </c>
      <c r="J51" s="418" t="str">
        <f t="shared" si="2"/>
        <v/>
      </c>
      <c r="K51" s="684" t="str">
        <f t="shared" si="2"/>
        <v/>
      </c>
      <c r="L51" s="684" t="str">
        <f t="shared" si="2"/>
        <v/>
      </c>
      <c r="M51" s="684" t="str">
        <f t="shared" si="2"/>
        <v/>
      </c>
      <c r="N51" s="684" t="str">
        <f t="shared" si="2"/>
        <v/>
      </c>
      <c r="O51" s="684" t="str">
        <f t="shared" si="2"/>
        <v/>
      </c>
      <c r="Q51" s="76"/>
      <c r="Y51" s="77"/>
    </row>
    <row r="52" spans="3:25">
      <c r="F52" s="77"/>
      <c r="H52" s="420" t="s">
        <v>256</v>
      </c>
      <c r="I52" s="684">
        <f t="shared" ref="I52:O52" si="3">I10</f>
        <v>0</v>
      </c>
      <c r="J52" s="418">
        <f t="shared" si="3"/>
        <v>0</v>
      </c>
      <c r="K52" s="684">
        <f t="shared" si="3"/>
        <v>0</v>
      </c>
      <c r="L52" s="684">
        <f t="shared" si="3"/>
        <v>0</v>
      </c>
      <c r="M52" s="418">
        <f t="shared" si="3"/>
        <v>0</v>
      </c>
      <c r="N52" s="684">
        <f t="shared" si="3"/>
        <v>0</v>
      </c>
      <c r="O52" s="418">
        <f t="shared" si="3"/>
        <v>0</v>
      </c>
      <c r="Q52" s="76"/>
      <c r="Y52" s="77"/>
    </row>
    <row r="53" spans="3:25">
      <c r="F53" s="77"/>
      <c r="H53" s="420" t="s">
        <v>257</v>
      </c>
      <c r="I53" s="684">
        <f t="shared" ref="I53:O53" si="4">I20</f>
        <v>0</v>
      </c>
      <c r="J53" s="418">
        <f t="shared" si="4"/>
        <v>0</v>
      </c>
      <c r="K53" s="684">
        <f t="shared" si="4"/>
        <v>0</v>
      </c>
      <c r="L53" s="684">
        <f t="shared" si="4"/>
        <v>0</v>
      </c>
      <c r="M53" s="418">
        <f t="shared" si="4"/>
        <v>0</v>
      </c>
      <c r="N53" s="684">
        <f t="shared" si="4"/>
        <v>0</v>
      </c>
      <c r="O53" s="418">
        <f t="shared" si="4"/>
        <v>0</v>
      </c>
      <c r="Q53" s="76"/>
      <c r="Y53" s="77"/>
    </row>
    <row r="54" spans="3:25">
      <c r="F54" s="77"/>
      <c r="H54" s="420" t="s">
        <v>258</v>
      </c>
      <c r="I54" s="684">
        <f t="shared" ref="I54:O54" si="5">I17</f>
        <v>0</v>
      </c>
      <c r="J54" s="418">
        <f t="shared" si="5"/>
        <v>0</v>
      </c>
      <c r="K54" s="684">
        <f t="shared" si="5"/>
        <v>0</v>
      </c>
      <c r="L54" s="684">
        <f t="shared" si="5"/>
        <v>0</v>
      </c>
      <c r="M54" s="418">
        <f t="shared" si="5"/>
        <v>0</v>
      </c>
      <c r="N54" s="684">
        <f t="shared" si="5"/>
        <v>0</v>
      </c>
      <c r="O54" s="418">
        <f t="shared" si="5"/>
        <v>0</v>
      </c>
      <c r="Q54" s="76"/>
      <c r="Y54" s="77"/>
    </row>
    <row r="55" spans="3:25">
      <c r="H55" s="420" t="s">
        <v>259</v>
      </c>
      <c r="I55" s="684" t="s">
        <v>260</v>
      </c>
      <c r="J55" s="418" t="s">
        <v>260</v>
      </c>
      <c r="K55" s="684" t="s">
        <v>260</v>
      </c>
      <c r="L55" s="684" t="s">
        <v>260</v>
      </c>
      <c r="M55" s="418" t="s">
        <v>260</v>
      </c>
      <c r="N55" s="684" t="s">
        <v>260</v>
      </c>
      <c r="O55" s="418" t="s">
        <v>260</v>
      </c>
      <c r="Q55" s="76"/>
      <c r="Y55" s="77"/>
    </row>
    <row r="56" spans="3:25">
      <c r="H56" s="421" t="s">
        <v>261</v>
      </c>
      <c r="I56" s="684">
        <f t="shared" ref="I56:O56" si="6">I9</f>
        <v>0</v>
      </c>
      <c r="J56" s="418">
        <f t="shared" si="6"/>
        <v>0</v>
      </c>
      <c r="K56" s="684">
        <f t="shared" si="6"/>
        <v>0</v>
      </c>
      <c r="L56" s="684">
        <f t="shared" si="6"/>
        <v>0</v>
      </c>
      <c r="M56" s="418">
        <f t="shared" si="6"/>
        <v>0</v>
      </c>
      <c r="N56" s="684">
        <f t="shared" si="6"/>
        <v>0</v>
      </c>
      <c r="O56" s="418">
        <f t="shared" si="6"/>
        <v>0</v>
      </c>
      <c r="Q56" s="76"/>
      <c r="Y56" s="77"/>
    </row>
    <row r="57" spans="3:25">
      <c r="H57" s="422" t="s">
        <v>101</v>
      </c>
      <c r="I57" s="337" t="str">
        <f>I5</f>
        <v>　　年　　　月　　　日</v>
      </c>
      <c r="J57" s="337" t="str">
        <f>J5</f>
        <v>　　年　　　月　　　日</v>
      </c>
      <c r="K57" s="337">
        <f>K5</f>
        <v>0</v>
      </c>
      <c r="L57" s="337" t="str">
        <f>L5</f>
        <v>　　年　　　月　　　日</v>
      </c>
      <c r="M57" s="337">
        <f t="shared" ref="I57:N58" si="7">M5</f>
        <v>0</v>
      </c>
      <c r="N57" s="337" t="str">
        <f>N5</f>
        <v>　　年　　　月　　　日</v>
      </c>
      <c r="O57" s="337">
        <f t="shared" ref="O57" si="8">O5</f>
        <v>0</v>
      </c>
      <c r="Q57" s="76"/>
      <c r="Y57" s="77"/>
    </row>
    <row r="58" spans="3:25">
      <c r="C58" s="666"/>
      <c r="D58" s="666"/>
      <c r="H58" s="423" t="s">
        <v>262</v>
      </c>
      <c r="I58" s="419" t="str">
        <f t="shared" si="7"/>
        <v>　　年　　　月　　　日</v>
      </c>
      <c r="J58" s="419" t="str">
        <f t="shared" si="7"/>
        <v>　　年　　　月　　　日</v>
      </c>
      <c r="K58" s="419">
        <f t="shared" ref="K58:L58" si="9">K6</f>
        <v>0</v>
      </c>
      <c r="L58" s="419" t="str">
        <f t="shared" si="9"/>
        <v>　　年　　　月　　　日</v>
      </c>
      <c r="M58" s="419">
        <f t="shared" si="7"/>
        <v>0</v>
      </c>
      <c r="N58" s="419" t="str">
        <f t="shared" si="7"/>
        <v>　　年　　　月　　　日</v>
      </c>
      <c r="O58" s="419">
        <f t="shared" ref="O58" si="10">O6</f>
        <v>0</v>
      </c>
      <c r="Q58" s="76"/>
      <c r="Y58" s="77"/>
    </row>
    <row r="59" spans="3:25">
      <c r="Q59" s="76"/>
      <c r="Y59" s="77"/>
    </row>
    <row r="60" spans="3:25">
      <c r="Q60" s="76"/>
      <c r="Y60" s="77"/>
    </row>
  </sheetData>
  <mergeCells count="7">
    <mergeCell ref="G36:G44"/>
    <mergeCell ref="G2:H2"/>
    <mergeCell ref="C1:E1"/>
    <mergeCell ref="G3:G15"/>
    <mergeCell ref="G23:G32"/>
    <mergeCell ref="G33:G35"/>
    <mergeCell ref="G16:G22"/>
  </mergeCells>
  <phoneticPr fontId="8"/>
  <dataValidations count="2">
    <dataValidation imeMode="on" allowBlank="1" showInputMessage="1" showErrorMessage="1" sqref="D19:D21 D16:D17" xr:uid="{00000000-0002-0000-0100-000000000000}"/>
    <dataValidation type="list" allowBlank="1" showInputMessage="1" showErrorMessage="1" sqref="Q37:Q39 I37:J39 L37:L39 N37:N39" xr:uid="{23ED693C-10FC-45AB-ABE2-75DC37BF9D03}">
      <formula1>"加入,未加入,適用除外,"</formula1>
    </dataValidation>
  </dataValidations>
  <pageMargins left="0.35433070866141736" right="0.23622047244094491" top="0.55118110236220474" bottom="0.35433070866141736" header="0.31496062992125984" footer="0.19685039370078741"/>
  <pageSetup paperSize="8" scale="88" orientation="landscape" r:id="rId1"/>
  <headerFooter>
    <oddFooter>&amp;R&amp;K00-0482022.10.12.改定</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Z41"/>
  <sheetViews>
    <sheetView zoomScale="96" zoomScaleNormal="96" workbookViewId="0">
      <selection activeCell="C33" sqref="E37"/>
    </sheetView>
  </sheetViews>
  <sheetFormatPr defaultColWidth="9" defaultRowHeight="26.25" customHeight="1" outlineLevelRow="1"/>
  <cols>
    <col min="1" max="1" width="6.75" style="386" customWidth="1"/>
    <col min="2" max="2" width="16.375" style="40" customWidth="1"/>
    <col min="3" max="3" width="11.375" style="40" customWidth="1"/>
    <col min="4" max="4" width="11.875" style="41" customWidth="1"/>
    <col min="5" max="5" width="8.375" style="40" customWidth="1"/>
    <col min="6" max="6" width="7.625" style="40" bestFit="1" customWidth="1"/>
    <col min="7" max="7" width="4.375" style="42" customWidth="1"/>
    <col min="8" max="8" width="4.625" style="40" customWidth="1"/>
    <col min="9" max="9" width="8.5" style="40" bestFit="1" customWidth="1"/>
    <col min="10" max="10" width="4.125" style="40" customWidth="1"/>
    <col min="11" max="11" width="9" style="40" customWidth="1"/>
    <col min="12" max="12" width="14.75" style="44" customWidth="1"/>
    <col min="13" max="13" width="13.25" style="40" customWidth="1"/>
    <col min="14" max="14" width="12.625" style="44" customWidth="1"/>
    <col min="15" max="15" width="13.625" style="40" customWidth="1"/>
    <col min="16" max="16" width="10.125" style="40" customWidth="1"/>
    <col min="17" max="17" width="7" style="40" customWidth="1"/>
    <col min="18" max="18" width="9.875" style="40" customWidth="1"/>
    <col min="19" max="19" width="4.375" style="40" customWidth="1"/>
    <col min="20" max="20" width="4.5" style="40" customWidth="1"/>
    <col min="21" max="21" width="3.25" style="40" customWidth="1"/>
    <col min="22" max="22" width="10.75" style="41" customWidth="1"/>
    <col min="23" max="23" width="6.5" style="45" customWidth="1"/>
    <col min="24" max="24" width="8.375" style="40" customWidth="1"/>
    <col min="25" max="25" width="6.875" style="40" customWidth="1"/>
    <col min="26" max="26" width="6" style="45" customWidth="1"/>
    <col min="27" max="27" width="8" style="44" bestFit="1" customWidth="1"/>
    <col min="28" max="29" width="9.75" style="44" customWidth="1"/>
    <col min="30" max="32" width="6.125" style="44" customWidth="1"/>
    <col min="33" max="33" width="8.75" style="44" customWidth="1"/>
    <col min="34" max="35" width="10.875" style="44" customWidth="1"/>
    <col min="36" max="38" width="6.375" style="44" customWidth="1"/>
    <col min="39" max="40" width="11" style="44" customWidth="1"/>
    <col min="41" max="42" width="8.125" style="44" customWidth="1"/>
    <col min="43" max="44" width="3.5" style="44" customWidth="1"/>
    <col min="45" max="45" width="8.125" style="44" customWidth="1"/>
    <col min="46" max="46" width="8.25" style="44" bestFit="1" customWidth="1"/>
    <col min="47" max="49" width="8.125" style="40" customWidth="1"/>
    <col min="50" max="50" width="9" style="40" customWidth="1"/>
    <col min="51" max="51" width="5.5" style="40" bestFit="1" customWidth="1"/>
    <col min="52" max="52" width="4.75" style="40" bestFit="1" customWidth="1"/>
    <col min="53" max="16384" width="9" style="40"/>
  </cols>
  <sheetData>
    <row r="1" spans="1:52" ht="15">
      <c r="D1" s="510"/>
      <c r="L1" s="43"/>
    </row>
    <row r="2" spans="1:52" ht="15">
      <c r="A2" s="390"/>
      <c r="B2" s="390"/>
      <c r="C2" s="390"/>
      <c r="D2" s="390"/>
      <c r="L2" s="46"/>
      <c r="M2" s="1172" t="s">
        <v>263</v>
      </c>
      <c r="N2" s="46"/>
      <c r="U2" s="40" t="s">
        <v>264</v>
      </c>
    </row>
    <row r="3" spans="1:52" ht="19.5" customHeight="1" thickBot="1">
      <c r="A3" s="740" t="s">
        <v>265</v>
      </c>
      <c r="B3" s="390"/>
      <c r="C3" s="390"/>
      <c r="D3" s="390"/>
      <c r="F3" s="923" t="s">
        <v>266</v>
      </c>
      <c r="L3" s="46"/>
      <c r="V3" s="94" t="s">
        <v>267</v>
      </c>
    </row>
    <row r="4" spans="1:52" ht="19.5" customHeight="1">
      <c r="B4" s="387" t="s">
        <v>268</v>
      </c>
      <c r="C4" s="1393">
        <f>工事!C20</f>
        <v>0</v>
      </c>
      <c r="D4" s="1394"/>
      <c r="F4" s="923" t="s">
        <v>269</v>
      </c>
      <c r="L4" s="46"/>
      <c r="V4" s="94" t="s">
        <v>270</v>
      </c>
      <c r="X4" s="47" t="s">
        <v>271</v>
      </c>
    </row>
    <row r="5" spans="1:52" ht="19.5" customHeight="1">
      <c r="B5" s="388" t="s">
        <v>272</v>
      </c>
      <c r="C5" s="80">
        <f>工事!C5</f>
        <v>0</v>
      </c>
      <c r="D5" s="81"/>
      <c r="F5" s="923" t="s">
        <v>273</v>
      </c>
      <c r="O5" s="46"/>
      <c r="V5" s="94" t="s">
        <v>274</v>
      </c>
      <c r="X5" s="47" t="s">
        <v>275</v>
      </c>
      <c r="Y5" s="48" t="s">
        <v>276</v>
      </c>
    </row>
    <row r="6" spans="1:52" ht="19.5" customHeight="1">
      <c r="B6" s="389" t="s">
        <v>277</v>
      </c>
      <c r="C6" s="1268">
        <f>登録!D16</f>
        <v>0</v>
      </c>
      <c r="D6" s="50"/>
      <c r="F6" s="923" t="s">
        <v>278</v>
      </c>
      <c r="V6" s="94" t="s">
        <v>279</v>
      </c>
      <c r="X6" s="47" t="s">
        <v>280</v>
      </c>
      <c r="Y6" s="49" t="s">
        <v>281</v>
      </c>
    </row>
    <row r="7" spans="1:52" ht="19.5" customHeight="1" thickBot="1">
      <c r="B7" s="414" t="s">
        <v>282</v>
      </c>
      <c r="C7" s="415">
        <v>44846</v>
      </c>
      <c r="D7" s="416"/>
      <c r="M7" s="51"/>
      <c r="O7" s="52"/>
      <c r="V7" s="94" t="s">
        <v>283</v>
      </c>
      <c r="W7" s="45" t="s">
        <v>284</v>
      </c>
      <c r="X7" s="47" t="s">
        <v>283</v>
      </c>
      <c r="Y7" s="48" t="s">
        <v>285</v>
      </c>
      <c r="Z7" s="45" t="s">
        <v>284</v>
      </c>
      <c r="AW7" s="52" t="s">
        <v>286</v>
      </c>
      <c r="AX7" s="52" t="s">
        <v>286</v>
      </c>
    </row>
    <row r="8" spans="1:52" s="89" customFormat="1" ht="22.5" customHeight="1">
      <c r="D8" s="90">
        <v>4</v>
      </c>
      <c r="E8" s="89">
        <v>5</v>
      </c>
      <c r="F8" s="1395" t="s">
        <v>287</v>
      </c>
      <c r="G8" s="1395"/>
      <c r="H8" s="1395"/>
      <c r="I8" s="1395"/>
      <c r="J8" s="1395"/>
      <c r="K8" s="1395"/>
      <c r="L8" s="924" t="s">
        <v>288</v>
      </c>
      <c r="N8" s="90">
        <v>14</v>
      </c>
      <c r="O8" s="89">
        <v>15</v>
      </c>
      <c r="P8" s="90">
        <v>16</v>
      </c>
      <c r="Q8" s="89">
        <v>17</v>
      </c>
      <c r="R8" s="90">
        <v>18</v>
      </c>
      <c r="S8" s="89">
        <v>19</v>
      </c>
      <c r="T8" s="90">
        <v>20</v>
      </c>
      <c r="U8" s="89">
        <v>21</v>
      </c>
      <c r="V8" s="102" t="s">
        <v>289</v>
      </c>
      <c r="W8" s="102" t="s">
        <v>289</v>
      </c>
      <c r="X8" s="102" t="s">
        <v>289</v>
      </c>
      <c r="Y8" s="102" t="s">
        <v>289</v>
      </c>
      <c r="Z8" s="102" t="s">
        <v>289</v>
      </c>
      <c r="AA8" s="89">
        <v>27</v>
      </c>
      <c r="AB8" s="90">
        <v>28</v>
      </c>
      <c r="AC8" s="89">
        <v>29</v>
      </c>
      <c r="AD8" s="90">
        <v>30</v>
      </c>
      <c r="AE8" s="89">
        <v>31</v>
      </c>
      <c r="AF8" s="90">
        <v>32</v>
      </c>
      <c r="AG8" s="89">
        <v>33</v>
      </c>
      <c r="AH8" s="90">
        <v>34</v>
      </c>
      <c r="AI8" s="89">
        <v>35</v>
      </c>
      <c r="AJ8" s="90">
        <v>36</v>
      </c>
      <c r="AK8" s="89">
        <v>37</v>
      </c>
      <c r="AL8" s="90">
        <v>38</v>
      </c>
      <c r="AM8" s="89">
        <v>39</v>
      </c>
      <c r="AN8" s="90">
        <v>40</v>
      </c>
      <c r="AO8" s="89">
        <v>41</v>
      </c>
      <c r="AP8" s="90">
        <v>42</v>
      </c>
      <c r="AQ8" s="89">
        <v>43</v>
      </c>
      <c r="AR8" s="90">
        <v>44</v>
      </c>
      <c r="AS8" s="89">
        <v>45</v>
      </c>
      <c r="AT8" s="90">
        <v>46</v>
      </c>
      <c r="AU8" s="89">
        <v>47</v>
      </c>
      <c r="AV8" s="90">
        <v>48</v>
      </c>
      <c r="AW8" s="102" t="s">
        <v>289</v>
      </c>
      <c r="AX8" s="102" t="s">
        <v>289</v>
      </c>
      <c r="AY8" s="89">
        <v>51</v>
      </c>
      <c r="AZ8" s="90">
        <v>52</v>
      </c>
    </row>
    <row r="9" spans="1:52" ht="48.75" customHeight="1">
      <c r="A9" s="410" t="s">
        <v>290</v>
      </c>
      <c r="B9" s="66" t="s">
        <v>291</v>
      </c>
      <c r="C9" s="66" t="s">
        <v>292</v>
      </c>
      <c r="D9" s="66" t="s">
        <v>293</v>
      </c>
      <c r="E9" s="66" t="s">
        <v>294</v>
      </c>
      <c r="F9" s="65" t="s">
        <v>295</v>
      </c>
      <c r="G9" s="67" t="s">
        <v>296</v>
      </c>
      <c r="H9" s="411" t="s">
        <v>297</v>
      </c>
      <c r="I9" s="66" t="s">
        <v>298</v>
      </c>
      <c r="J9" s="707" t="s">
        <v>299</v>
      </c>
      <c r="K9" s="72" t="s">
        <v>300</v>
      </c>
      <c r="L9" s="73" t="s">
        <v>301</v>
      </c>
      <c r="M9" s="65" t="s">
        <v>302</v>
      </c>
      <c r="N9" s="73" t="s">
        <v>303</v>
      </c>
      <c r="O9" s="65" t="s">
        <v>304</v>
      </c>
      <c r="P9" s="74" t="s">
        <v>305</v>
      </c>
      <c r="Q9" s="68" t="s">
        <v>306</v>
      </c>
      <c r="R9" s="65" t="s">
        <v>307</v>
      </c>
      <c r="S9" s="53" t="s">
        <v>308</v>
      </c>
      <c r="T9" s="68" t="s">
        <v>309</v>
      </c>
      <c r="U9" s="65" t="s">
        <v>310</v>
      </c>
      <c r="V9" s="69" t="s">
        <v>311</v>
      </c>
      <c r="W9" s="95" t="s">
        <v>312</v>
      </c>
      <c r="X9" s="69" t="s">
        <v>313</v>
      </c>
      <c r="Y9" s="70" t="s">
        <v>314</v>
      </c>
      <c r="Z9" s="71" t="s">
        <v>315</v>
      </c>
      <c r="AA9" s="1388" t="s">
        <v>316</v>
      </c>
      <c r="AB9" s="1389"/>
      <c r="AC9" s="1389"/>
      <c r="AD9" s="1389"/>
      <c r="AE9" s="1389"/>
      <c r="AF9" s="1390"/>
      <c r="AG9" s="1388" t="s">
        <v>317</v>
      </c>
      <c r="AH9" s="1389"/>
      <c r="AI9" s="1389"/>
      <c r="AJ9" s="1389"/>
      <c r="AK9" s="1389"/>
      <c r="AL9" s="1390"/>
      <c r="AM9" s="1391" t="s">
        <v>318</v>
      </c>
      <c r="AN9" s="1392"/>
      <c r="AO9" s="1392"/>
      <c r="AP9" s="1392"/>
      <c r="AQ9" s="1392"/>
      <c r="AR9" s="1392"/>
      <c r="AS9" s="54" t="s">
        <v>319</v>
      </c>
      <c r="AT9" s="54" t="s">
        <v>320</v>
      </c>
      <c r="AU9" s="55" t="s">
        <v>321</v>
      </c>
      <c r="AV9" s="56" t="s">
        <v>322</v>
      </c>
      <c r="AW9" s="55" t="s">
        <v>323</v>
      </c>
      <c r="AX9" s="57" t="s">
        <v>324</v>
      </c>
      <c r="AY9" s="55" t="s">
        <v>325</v>
      </c>
      <c r="AZ9" s="57" t="s">
        <v>326</v>
      </c>
    </row>
    <row r="10" spans="1:52" s="47" customFormat="1" ht="38.25" customHeight="1">
      <c r="A10" s="1269" t="s">
        <v>327</v>
      </c>
      <c r="B10" s="1270" t="s">
        <v>144</v>
      </c>
      <c r="C10" s="1270" t="s">
        <v>170</v>
      </c>
      <c r="D10" s="1270" t="s">
        <v>328</v>
      </c>
      <c r="E10" s="1270" t="s">
        <v>329</v>
      </c>
      <c r="F10" s="1271">
        <v>36617</v>
      </c>
      <c r="G10" s="1272">
        <v>2</v>
      </c>
      <c r="H10" s="412">
        <f>IF(C10="","",DATEDIF(F10,$C$7,"y")+G10)</f>
        <v>24</v>
      </c>
      <c r="I10" s="1271">
        <v>25569</v>
      </c>
      <c r="J10" s="412">
        <f>IF(I10="","",DATEDIF(I10,$C$7,"y"))</f>
        <v>52</v>
      </c>
      <c r="K10" s="1270" t="s">
        <v>330</v>
      </c>
      <c r="L10" s="1273" t="s">
        <v>331</v>
      </c>
      <c r="M10" s="1270" t="s">
        <v>332</v>
      </c>
      <c r="N10" s="1273" t="s">
        <v>333</v>
      </c>
      <c r="O10" s="1270" t="s">
        <v>334</v>
      </c>
      <c r="P10" s="1274" t="s">
        <v>335</v>
      </c>
      <c r="Q10" s="322" t="s">
        <v>336</v>
      </c>
      <c r="R10" s="1275">
        <v>44531</v>
      </c>
      <c r="S10" s="1274">
        <v>120</v>
      </c>
      <c r="T10" s="322">
        <v>80</v>
      </c>
      <c r="U10" s="1270" t="s">
        <v>337</v>
      </c>
      <c r="V10" s="94" t="s">
        <v>270</v>
      </c>
      <c r="W10" s="1276">
        <v>5555</v>
      </c>
      <c r="X10" s="47" t="s">
        <v>271</v>
      </c>
      <c r="Y10" s="1277" t="s">
        <v>276</v>
      </c>
      <c r="Z10" s="1277">
        <v>1234</v>
      </c>
      <c r="AA10" s="1278" t="s">
        <v>338</v>
      </c>
      <c r="AB10" s="323"/>
      <c r="AC10" s="323"/>
      <c r="AD10" s="323"/>
      <c r="AE10" s="323"/>
      <c r="AF10" s="324"/>
      <c r="AG10" s="1278" t="s">
        <v>339</v>
      </c>
      <c r="AH10" s="323"/>
      <c r="AI10" s="323"/>
      <c r="AJ10" s="323"/>
      <c r="AK10" s="323"/>
      <c r="AL10" s="325"/>
      <c r="AM10" s="1278" t="s">
        <v>340</v>
      </c>
      <c r="AN10" s="323"/>
      <c r="AO10" s="323"/>
      <c r="AP10" s="323"/>
      <c r="AQ10" s="323"/>
      <c r="AR10" s="326"/>
      <c r="AS10" s="1167">
        <v>123456789</v>
      </c>
      <c r="AT10" s="1167" t="s">
        <v>341</v>
      </c>
      <c r="AU10" s="327" t="s">
        <v>342</v>
      </c>
      <c r="AV10" s="328" t="s">
        <v>343</v>
      </c>
      <c r="AW10" s="328" t="s">
        <v>344</v>
      </c>
      <c r="AX10" s="328" t="s">
        <v>344</v>
      </c>
      <c r="AY10" s="328"/>
      <c r="AZ10" s="322"/>
    </row>
    <row r="11" spans="1:52" ht="33.75" customHeight="1">
      <c r="A11" s="1269">
        <v>1</v>
      </c>
      <c r="B11" s="1279"/>
      <c r="C11" s="1279"/>
      <c r="D11" s="1279"/>
      <c r="E11" s="1279"/>
      <c r="F11" s="1280"/>
      <c r="G11" s="1281"/>
      <c r="H11" s="413" t="str">
        <f>IF(C11="","",DATEDIF(F11,$C$7,"y")+G11)</f>
        <v/>
      </c>
      <c r="I11" s="1280"/>
      <c r="J11" s="413" t="str">
        <f t="shared" ref="J11:J13" si="0">IF(I11="","",DATEDIF(I11,$C$7,"y"))</f>
        <v/>
      </c>
      <c r="K11" s="1279"/>
      <c r="L11" s="1282"/>
      <c r="M11" s="1279"/>
      <c r="N11" s="1282"/>
      <c r="O11" s="1279"/>
      <c r="P11" s="1283"/>
      <c r="Q11" s="58"/>
      <c r="R11" s="1284"/>
      <c r="S11" s="1283"/>
      <c r="T11" s="58"/>
      <c r="U11" s="1279"/>
      <c r="V11" s="1279"/>
      <c r="W11" s="1285"/>
      <c r="X11" s="1279"/>
      <c r="Y11" s="1279"/>
      <c r="Z11" s="1285"/>
      <c r="AA11" s="62"/>
      <c r="AB11" s="59"/>
      <c r="AC11" s="59"/>
      <c r="AD11" s="59"/>
      <c r="AE11" s="59"/>
      <c r="AF11" s="60"/>
      <c r="AG11" s="62"/>
      <c r="AH11" s="59"/>
      <c r="AI11" s="59"/>
      <c r="AJ11" s="59"/>
      <c r="AK11" s="59"/>
      <c r="AL11" s="60"/>
      <c r="AM11" s="62"/>
      <c r="AN11" s="59"/>
      <c r="AO11" s="59"/>
      <c r="AP11" s="59"/>
      <c r="AQ11" s="59"/>
      <c r="AR11" s="61"/>
      <c r="AS11" s="1168"/>
      <c r="AT11" s="1168"/>
      <c r="AU11" s="63" t="s">
        <v>345</v>
      </c>
      <c r="AV11" s="64"/>
      <c r="AW11" s="64" t="s">
        <v>344</v>
      </c>
      <c r="AX11" s="64" t="s">
        <v>344</v>
      </c>
      <c r="AY11" s="64"/>
      <c r="AZ11" s="58"/>
    </row>
    <row r="12" spans="1:52" ht="35.25" customHeight="1">
      <c r="A12" s="1269">
        <v>2</v>
      </c>
      <c r="B12" s="1279"/>
      <c r="C12" s="1279"/>
      <c r="D12" s="1279"/>
      <c r="E12" s="1279"/>
      <c r="F12" s="1280"/>
      <c r="G12" s="1281"/>
      <c r="H12" s="413" t="str">
        <f t="shared" ref="H12:H13" si="1">IF(C12="","",DATEDIF(F12,$C$7,"y")+G12)</f>
        <v/>
      </c>
      <c r="I12" s="1280"/>
      <c r="J12" s="413" t="str">
        <f t="shared" si="0"/>
        <v/>
      </c>
      <c r="K12" s="1279"/>
      <c r="L12" s="1282"/>
      <c r="M12" s="1279"/>
      <c r="N12" s="1282"/>
      <c r="O12" s="1279"/>
      <c r="P12" s="1283"/>
      <c r="Q12" s="58"/>
      <c r="R12" s="1284"/>
      <c r="S12" s="1283"/>
      <c r="T12" s="58"/>
      <c r="U12" s="1279"/>
      <c r="V12" s="1279"/>
      <c r="W12" s="1286"/>
      <c r="X12" s="1287"/>
      <c r="Y12" s="1279"/>
      <c r="Z12" s="1285"/>
      <c r="AA12" s="62"/>
      <c r="AB12" s="59"/>
      <c r="AC12" s="59"/>
      <c r="AD12" s="59"/>
      <c r="AE12" s="59"/>
      <c r="AF12" s="60"/>
      <c r="AG12" s="62"/>
      <c r="AH12" s="59"/>
      <c r="AI12" s="59"/>
      <c r="AJ12" s="59"/>
      <c r="AK12" s="59"/>
      <c r="AL12" s="60"/>
      <c r="AM12" s="62"/>
      <c r="AN12" s="59"/>
      <c r="AO12" s="59"/>
      <c r="AP12" s="59"/>
      <c r="AQ12" s="59"/>
      <c r="AR12" s="61"/>
      <c r="AS12" s="62"/>
      <c r="AT12" s="62"/>
      <c r="AU12" s="63" t="s">
        <v>345</v>
      </c>
      <c r="AV12" s="64"/>
      <c r="AW12" s="64" t="s">
        <v>344</v>
      </c>
      <c r="AX12" s="64" t="s">
        <v>344</v>
      </c>
      <c r="AY12" s="64"/>
      <c r="AZ12" s="58"/>
    </row>
    <row r="13" spans="1:52" ht="33.75" customHeight="1">
      <c r="A13" s="1269">
        <v>3</v>
      </c>
      <c r="B13" s="1279"/>
      <c r="C13" s="1279"/>
      <c r="D13" s="1279"/>
      <c r="E13" s="1279"/>
      <c r="F13" s="1280"/>
      <c r="G13" s="1281"/>
      <c r="H13" s="413" t="str">
        <f t="shared" si="1"/>
        <v/>
      </c>
      <c r="I13" s="1280"/>
      <c r="J13" s="413" t="str">
        <f t="shared" si="0"/>
        <v/>
      </c>
      <c r="K13" s="1279"/>
      <c r="L13" s="1282"/>
      <c r="M13" s="1279"/>
      <c r="N13" s="1282"/>
      <c r="O13" s="1279"/>
      <c r="P13" s="1283"/>
      <c r="Q13" s="58"/>
      <c r="R13" s="1284"/>
      <c r="S13" s="1283"/>
      <c r="T13" s="58"/>
      <c r="U13" s="1279"/>
      <c r="V13" s="1279"/>
      <c r="W13" s="1285"/>
      <c r="X13" s="1279"/>
      <c r="Y13" s="1279"/>
      <c r="Z13" s="1285"/>
      <c r="AA13" s="62"/>
      <c r="AB13" s="59"/>
      <c r="AC13" s="59"/>
      <c r="AD13" s="59"/>
      <c r="AE13" s="59"/>
      <c r="AF13" s="60"/>
      <c r="AG13" s="62"/>
      <c r="AH13" s="59"/>
      <c r="AI13" s="59"/>
      <c r="AJ13" s="59"/>
      <c r="AL13" s="60"/>
      <c r="AM13" s="62"/>
      <c r="AN13" s="59"/>
      <c r="AO13" s="59"/>
      <c r="AP13" s="59"/>
      <c r="AQ13" s="59"/>
      <c r="AR13" s="61"/>
      <c r="AS13" s="62"/>
      <c r="AT13" s="62"/>
      <c r="AU13" s="63" t="s">
        <v>345</v>
      </c>
      <c r="AV13" s="64"/>
      <c r="AW13" s="64" t="s">
        <v>344</v>
      </c>
      <c r="AX13" s="64" t="s">
        <v>344</v>
      </c>
      <c r="AY13" s="64"/>
      <c r="AZ13" s="58"/>
    </row>
    <row r="14" spans="1:52" ht="33.75" customHeight="1">
      <c r="A14" s="1269">
        <v>4</v>
      </c>
      <c r="B14" s="1279"/>
      <c r="C14" s="1279"/>
      <c r="D14" s="1279"/>
      <c r="E14" s="1279"/>
      <c r="F14" s="1280"/>
      <c r="G14" s="1281"/>
      <c r="H14" s="413" t="str">
        <f t="shared" ref="H14" si="2">IF(C14="","",DATEDIF(F14,$C$7,"y")+G14)</f>
        <v/>
      </c>
      <c r="I14" s="1280"/>
      <c r="J14" s="413" t="str">
        <f t="shared" ref="J14:J18" si="3">IF(I14="","",DATEDIF(I14,$C$7,"y"))</f>
        <v/>
      </c>
      <c r="K14" s="1279"/>
      <c r="L14" s="1282"/>
      <c r="M14" s="1279"/>
      <c r="N14" s="1282"/>
      <c r="O14" s="1279"/>
      <c r="P14" s="1283"/>
      <c r="Q14" s="58"/>
      <c r="R14" s="1284"/>
      <c r="S14" s="1283"/>
      <c r="T14" s="58"/>
      <c r="U14" s="1279"/>
      <c r="V14" s="1279"/>
      <c r="W14" s="1285"/>
      <c r="X14" s="1279"/>
      <c r="Y14" s="1279"/>
      <c r="Z14" s="1285"/>
      <c r="AA14" s="62"/>
      <c r="AB14" s="59"/>
      <c r="AC14" s="59"/>
      <c r="AD14" s="59"/>
      <c r="AE14" s="59"/>
      <c r="AF14" s="60"/>
      <c r="AG14" s="62"/>
      <c r="AH14" s="59"/>
      <c r="AI14" s="59"/>
      <c r="AJ14" s="59"/>
      <c r="AK14" s="59"/>
      <c r="AL14" s="60"/>
      <c r="AM14" s="62"/>
      <c r="AN14" s="59"/>
      <c r="AO14" s="59"/>
      <c r="AP14" s="59"/>
      <c r="AQ14" s="59"/>
      <c r="AR14" s="61"/>
      <c r="AS14" s="62"/>
      <c r="AT14" s="62"/>
      <c r="AU14" s="63" t="s">
        <v>345</v>
      </c>
      <c r="AV14" s="64"/>
      <c r="AW14" s="64" t="s">
        <v>344</v>
      </c>
      <c r="AX14" s="64" t="s">
        <v>344</v>
      </c>
      <c r="AY14" s="64"/>
      <c r="AZ14" s="58"/>
    </row>
    <row r="15" spans="1:52" ht="33.75" customHeight="1">
      <c r="A15" s="1269">
        <v>5</v>
      </c>
      <c r="B15" s="1279"/>
      <c r="C15" s="1279"/>
      <c r="D15" s="1279"/>
      <c r="E15" s="1279"/>
      <c r="F15" s="1280"/>
      <c r="G15" s="1281"/>
      <c r="H15" s="413" t="str">
        <f>IF(C15="","",DATEDIF(F15,$C$7,"y")+G15)</f>
        <v/>
      </c>
      <c r="I15" s="1280"/>
      <c r="J15" s="413" t="str">
        <f t="shared" si="3"/>
        <v/>
      </c>
      <c r="K15" s="1279"/>
      <c r="L15" s="1282"/>
      <c r="M15" s="1279"/>
      <c r="N15" s="1282"/>
      <c r="O15" s="1279"/>
      <c r="P15" s="1283"/>
      <c r="Q15" s="58"/>
      <c r="R15" s="1284"/>
      <c r="S15" s="1283"/>
      <c r="T15" s="58"/>
      <c r="U15" s="1279"/>
      <c r="V15" s="1279"/>
      <c r="W15" s="1285"/>
      <c r="X15" s="1279"/>
      <c r="Y15" s="1279"/>
      <c r="Z15" s="1285"/>
      <c r="AA15" s="62"/>
      <c r="AB15" s="59"/>
      <c r="AC15" s="59"/>
      <c r="AD15" s="59"/>
      <c r="AE15" s="59"/>
      <c r="AF15" s="60"/>
      <c r="AG15" s="62"/>
      <c r="AH15" s="59"/>
      <c r="AI15" s="59"/>
      <c r="AJ15" s="59"/>
      <c r="AK15" s="59"/>
      <c r="AL15" s="60"/>
      <c r="AM15" s="62"/>
      <c r="AN15" s="59"/>
      <c r="AO15" s="59"/>
      <c r="AP15" s="59"/>
      <c r="AQ15" s="59"/>
      <c r="AR15" s="61"/>
      <c r="AS15" s="62"/>
      <c r="AT15" s="62"/>
      <c r="AU15" s="63" t="s">
        <v>345</v>
      </c>
      <c r="AV15" s="64"/>
      <c r="AW15" s="64" t="s">
        <v>344</v>
      </c>
      <c r="AX15" s="64" t="s">
        <v>344</v>
      </c>
      <c r="AY15" s="64"/>
      <c r="AZ15" s="58"/>
    </row>
    <row r="16" spans="1:52" ht="33.75" customHeight="1">
      <c r="A16" s="1269">
        <v>6</v>
      </c>
      <c r="B16" s="1279"/>
      <c r="C16" s="1279"/>
      <c r="D16" s="1279"/>
      <c r="E16" s="1279"/>
      <c r="F16" s="1280"/>
      <c r="G16" s="1281"/>
      <c r="H16" s="413" t="str">
        <f t="shared" ref="H16:H18" si="4">IF(C16="","",DATEDIF(F16,$C$7,"y")+G16)</f>
        <v/>
      </c>
      <c r="I16" s="1280"/>
      <c r="J16" s="413" t="str">
        <f t="shared" si="3"/>
        <v/>
      </c>
      <c r="K16" s="1279"/>
      <c r="L16" s="1282"/>
      <c r="M16" s="1279"/>
      <c r="N16" s="1282"/>
      <c r="O16" s="1279"/>
      <c r="P16" s="1283"/>
      <c r="Q16" s="58"/>
      <c r="R16" s="1284"/>
      <c r="S16" s="1283"/>
      <c r="T16" s="58"/>
      <c r="U16" s="1279"/>
      <c r="V16" s="1279"/>
      <c r="W16" s="1285"/>
      <c r="X16" s="1279"/>
      <c r="Y16" s="1279"/>
      <c r="Z16" s="1285"/>
      <c r="AA16" s="62"/>
      <c r="AB16" s="59"/>
      <c r="AC16" s="59"/>
      <c r="AD16" s="59"/>
      <c r="AE16" s="59"/>
      <c r="AF16" s="60"/>
      <c r="AG16" s="62"/>
      <c r="AH16" s="59"/>
      <c r="AI16" s="59"/>
      <c r="AJ16" s="59"/>
      <c r="AK16" s="59"/>
      <c r="AL16" s="60"/>
      <c r="AM16" s="62"/>
      <c r="AN16" s="59"/>
      <c r="AO16" s="59"/>
      <c r="AP16" s="59"/>
      <c r="AQ16" s="59"/>
      <c r="AR16" s="61"/>
      <c r="AS16" s="62"/>
      <c r="AT16" s="62"/>
      <c r="AU16" s="63" t="s">
        <v>345</v>
      </c>
      <c r="AV16" s="64"/>
      <c r="AW16" s="64" t="s">
        <v>344</v>
      </c>
      <c r="AX16" s="64" t="s">
        <v>344</v>
      </c>
      <c r="AY16" s="64"/>
      <c r="AZ16" s="58"/>
    </row>
    <row r="17" spans="1:52" ht="33.75" customHeight="1">
      <c r="A17" s="1269">
        <v>7</v>
      </c>
      <c r="B17" s="1279"/>
      <c r="C17" s="1279"/>
      <c r="D17" s="1279"/>
      <c r="E17" s="1279"/>
      <c r="F17" s="1280"/>
      <c r="G17" s="1281"/>
      <c r="H17" s="413" t="str">
        <f t="shared" si="4"/>
        <v/>
      </c>
      <c r="I17" s="1280"/>
      <c r="J17" s="413" t="str">
        <f t="shared" si="3"/>
        <v/>
      </c>
      <c r="K17" s="1279"/>
      <c r="L17" s="1282"/>
      <c r="M17" s="1279"/>
      <c r="N17" s="1282"/>
      <c r="O17" s="1279"/>
      <c r="P17" s="1283"/>
      <c r="Q17" s="58"/>
      <c r="R17" s="1284"/>
      <c r="S17" s="1283"/>
      <c r="T17" s="58"/>
      <c r="U17" s="1279"/>
      <c r="V17" s="1279"/>
      <c r="W17" s="1285"/>
      <c r="X17" s="1279"/>
      <c r="Y17" s="1279"/>
      <c r="Z17" s="1285"/>
      <c r="AA17" s="62"/>
      <c r="AB17" s="59"/>
      <c r="AC17" s="59"/>
      <c r="AD17" s="59"/>
      <c r="AE17" s="59"/>
      <c r="AF17" s="60"/>
      <c r="AG17" s="62"/>
      <c r="AH17" s="59"/>
      <c r="AI17" s="59"/>
      <c r="AJ17" s="59"/>
      <c r="AK17" s="59"/>
      <c r="AL17" s="60"/>
      <c r="AM17" s="62"/>
      <c r="AN17" s="59"/>
      <c r="AO17" s="59"/>
      <c r="AP17" s="59"/>
      <c r="AQ17" s="59"/>
      <c r="AR17" s="61"/>
      <c r="AS17" s="62"/>
      <c r="AT17" s="62"/>
      <c r="AU17" s="63" t="s">
        <v>342</v>
      </c>
      <c r="AV17" s="64"/>
      <c r="AW17" s="64" t="s">
        <v>344</v>
      </c>
      <c r="AX17" s="64" t="s">
        <v>344</v>
      </c>
      <c r="AY17" s="64"/>
      <c r="AZ17" s="58"/>
    </row>
    <row r="18" spans="1:52" ht="33.75" customHeight="1">
      <c r="A18" s="1269">
        <v>8</v>
      </c>
      <c r="B18" s="1279"/>
      <c r="C18" s="1279"/>
      <c r="D18" s="1279"/>
      <c r="E18" s="1279"/>
      <c r="F18" s="1280"/>
      <c r="G18" s="1281"/>
      <c r="H18" s="413" t="str">
        <f t="shared" si="4"/>
        <v/>
      </c>
      <c r="I18" s="1280"/>
      <c r="J18" s="413" t="str">
        <f t="shared" si="3"/>
        <v/>
      </c>
      <c r="K18" s="1279"/>
      <c r="L18" s="1282"/>
      <c r="M18" s="1279"/>
      <c r="N18" s="1282"/>
      <c r="O18" s="1279"/>
      <c r="P18" s="1283"/>
      <c r="Q18" s="58"/>
      <c r="R18" s="1284"/>
      <c r="S18" s="1283"/>
      <c r="T18" s="58"/>
      <c r="U18" s="1279"/>
      <c r="V18" s="1279"/>
      <c r="W18" s="1285"/>
      <c r="X18" s="1279"/>
      <c r="Y18" s="1279"/>
      <c r="Z18" s="1285"/>
      <c r="AA18" s="62"/>
      <c r="AB18" s="59"/>
      <c r="AC18" s="59"/>
      <c r="AD18" s="59"/>
      <c r="AE18" s="59"/>
      <c r="AF18" s="60"/>
      <c r="AG18" s="62"/>
      <c r="AH18" s="59"/>
      <c r="AI18" s="59"/>
      <c r="AJ18" s="59"/>
      <c r="AK18" s="59"/>
      <c r="AL18" s="60"/>
      <c r="AM18" s="62"/>
      <c r="AN18" s="59"/>
      <c r="AO18" s="59"/>
      <c r="AP18" s="59"/>
      <c r="AQ18" s="59"/>
      <c r="AR18" s="61"/>
      <c r="AS18" s="62"/>
      <c r="AT18" s="62"/>
      <c r="AU18" s="63" t="s">
        <v>342</v>
      </c>
      <c r="AV18" s="64"/>
      <c r="AW18" s="64" t="s">
        <v>344</v>
      </c>
      <c r="AX18" s="64" t="s">
        <v>344</v>
      </c>
      <c r="AY18" s="64"/>
      <c r="AZ18" s="58"/>
    </row>
    <row r="19" spans="1:52" ht="33.75" customHeight="1">
      <c r="A19" s="1269">
        <v>9</v>
      </c>
      <c r="B19" s="1279"/>
      <c r="C19" s="1279"/>
      <c r="D19" s="1279"/>
      <c r="E19" s="1279"/>
      <c r="F19" s="1280"/>
      <c r="G19" s="1281"/>
      <c r="H19" s="413"/>
      <c r="I19" s="1280"/>
      <c r="J19" s="413"/>
      <c r="K19" s="1279"/>
      <c r="L19" s="1282"/>
      <c r="M19" s="1279"/>
      <c r="N19" s="1282"/>
      <c r="O19" s="1279"/>
      <c r="P19" s="1283"/>
      <c r="Q19" s="58"/>
      <c r="R19" s="1284"/>
      <c r="S19" s="1283"/>
      <c r="T19" s="58"/>
      <c r="U19" s="1279"/>
      <c r="V19" s="1279"/>
      <c r="W19" s="1285"/>
      <c r="X19" s="1279"/>
      <c r="Y19" s="1279"/>
      <c r="Z19" s="1285"/>
      <c r="AA19" s="62"/>
      <c r="AB19" s="59"/>
      <c r="AC19" s="59"/>
      <c r="AD19" s="59"/>
      <c r="AE19" s="59"/>
      <c r="AF19" s="60"/>
      <c r="AG19" s="62"/>
      <c r="AH19" s="59"/>
      <c r="AI19" s="59"/>
      <c r="AJ19" s="59"/>
      <c r="AK19" s="59"/>
      <c r="AL19" s="60"/>
      <c r="AM19" s="62"/>
      <c r="AN19" s="59"/>
      <c r="AO19" s="59"/>
      <c r="AP19" s="59"/>
      <c r="AQ19" s="59"/>
      <c r="AR19" s="61"/>
      <c r="AS19" s="62"/>
      <c r="AT19" s="62"/>
      <c r="AU19" s="63" t="s">
        <v>342</v>
      </c>
      <c r="AV19" s="64"/>
      <c r="AW19" s="64" t="s">
        <v>344</v>
      </c>
      <c r="AX19" s="64" t="s">
        <v>344</v>
      </c>
      <c r="AY19" s="64"/>
      <c r="AZ19" s="58"/>
    </row>
    <row r="20" spans="1:52" ht="33.75" customHeight="1">
      <c r="A20" s="1269">
        <v>10</v>
      </c>
      <c r="B20" s="1279"/>
      <c r="C20" s="1279"/>
      <c r="D20" s="1279"/>
      <c r="E20" s="1279"/>
      <c r="F20" s="1280"/>
      <c r="G20" s="1281"/>
      <c r="H20" s="413"/>
      <c r="I20" s="1280"/>
      <c r="J20" s="413"/>
      <c r="K20" s="1279"/>
      <c r="L20" s="1282"/>
      <c r="M20" s="1279"/>
      <c r="N20" s="1282"/>
      <c r="O20" s="1279"/>
      <c r="P20" s="1283"/>
      <c r="Q20" s="58"/>
      <c r="R20" s="1284"/>
      <c r="S20" s="1283"/>
      <c r="T20" s="58"/>
      <c r="U20" s="1279"/>
      <c r="V20" s="1279"/>
      <c r="W20" s="1285"/>
      <c r="X20" s="1279"/>
      <c r="Y20" s="1279"/>
      <c r="Z20" s="1285"/>
      <c r="AA20" s="62"/>
      <c r="AB20" s="59"/>
      <c r="AC20" s="59"/>
      <c r="AD20" s="59"/>
      <c r="AE20" s="59"/>
      <c r="AF20" s="60"/>
      <c r="AG20" s="62"/>
      <c r="AH20" s="59"/>
      <c r="AI20" s="59"/>
      <c r="AJ20" s="59"/>
      <c r="AK20" s="59"/>
      <c r="AL20" s="60"/>
      <c r="AM20" s="62"/>
      <c r="AN20" s="59"/>
      <c r="AO20" s="59"/>
      <c r="AP20" s="59"/>
      <c r="AQ20" s="59"/>
      <c r="AR20" s="61"/>
      <c r="AS20" s="62"/>
      <c r="AT20" s="62"/>
      <c r="AU20" s="63" t="s">
        <v>342</v>
      </c>
      <c r="AV20" s="64"/>
      <c r="AW20" s="64" t="s">
        <v>344</v>
      </c>
      <c r="AX20" s="64" t="s">
        <v>344</v>
      </c>
      <c r="AY20" s="64"/>
      <c r="AZ20" s="58"/>
    </row>
    <row r="21" spans="1:52" ht="33.75" customHeight="1">
      <c r="A21" s="1269">
        <v>11</v>
      </c>
      <c r="B21" s="1279"/>
      <c r="C21" s="1279"/>
      <c r="D21" s="1279"/>
      <c r="E21" s="1279"/>
      <c r="F21" s="1280"/>
      <c r="G21" s="1281"/>
      <c r="H21" s="413" t="str">
        <f t="shared" ref="H21:H40" si="5">IF(C21="","",DATEDIF(F21,$C$7,"y")+G21)</f>
        <v/>
      </c>
      <c r="I21" s="1280"/>
      <c r="J21" s="413" t="str">
        <f t="shared" ref="J21:J40" si="6">IF(I21="","",DATEDIF(I21,$C$7,"y"))</f>
        <v/>
      </c>
      <c r="K21" s="1279"/>
      <c r="L21" s="1282"/>
      <c r="M21" s="1279"/>
      <c r="N21" s="1282"/>
      <c r="O21" s="1279"/>
      <c r="P21" s="1283"/>
      <c r="Q21" s="58"/>
      <c r="R21" s="1284"/>
      <c r="S21" s="1283"/>
      <c r="T21" s="58"/>
      <c r="U21" s="1279"/>
      <c r="V21" s="1279"/>
      <c r="W21" s="1285"/>
      <c r="X21" s="1279"/>
      <c r="Y21" s="1279"/>
      <c r="Z21" s="1285"/>
      <c r="AA21" s="62"/>
      <c r="AB21" s="59"/>
      <c r="AC21" s="59"/>
      <c r="AD21" s="59"/>
      <c r="AE21" s="59"/>
      <c r="AF21" s="60"/>
      <c r="AG21" s="62"/>
      <c r="AH21" s="59"/>
      <c r="AI21" s="59"/>
      <c r="AJ21" s="59"/>
      <c r="AK21" s="59"/>
      <c r="AL21" s="60"/>
      <c r="AM21" s="62"/>
      <c r="AN21" s="59"/>
      <c r="AO21" s="59"/>
      <c r="AP21" s="59"/>
      <c r="AQ21" s="59"/>
      <c r="AR21" s="61"/>
      <c r="AS21" s="62"/>
      <c r="AT21" s="62"/>
      <c r="AU21" s="63" t="s">
        <v>342</v>
      </c>
      <c r="AV21" s="64"/>
      <c r="AW21" s="64" t="s">
        <v>344</v>
      </c>
      <c r="AX21" s="64" t="s">
        <v>344</v>
      </c>
      <c r="AY21" s="64"/>
      <c r="AZ21" s="58"/>
    </row>
    <row r="22" spans="1:52" ht="33.75" customHeight="1">
      <c r="A22" s="1269">
        <v>12</v>
      </c>
      <c r="B22" s="1279"/>
      <c r="C22" s="1279"/>
      <c r="D22" s="1279"/>
      <c r="E22" s="1279"/>
      <c r="F22" s="1279"/>
      <c r="G22" s="1281"/>
      <c r="H22" s="413" t="str">
        <f t="shared" si="5"/>
        <v/>
      </c>
      <c r="I22" s="1280"/>
      <c r="J22" s="413" t="str">
        <f t="shared" si="6"/>
        <v/>
      </c>
      <c r="K22" s="1279"/>
      <c r="L22" s="1282"/>
      <c r="M22" s="1279"/>
      <c r="N22" s="1288"/>
      <c r="O22" s="1279"/>
      <c r="P22" s="1283"/>
      <c r="Q22" s="58"/>
      <c r="R22" s="1284"/>
      <c r="S22" s="1283"/>
      <c r="T22" s="58"/>
      <c r="U22" s="1279"/>
      <c r="V22" s="1279"/>
      <c r="W22" s="1285"/>
      <c r="X22" s="1279"/>
      <c r="Y22" s="1279"/>
      <c r="Z22" s="1285"/>
      <c r="AA22" s="62"/>
      <c r="AB22" s="59"/>
      <c r="AC22" s="59"/>
      <c r="AD22" s="59"/>
      <c r="AE22" s="59"/>
      <c r="AF22" s="60"/>
      <c r="AG22" s="62"/>
      <c r="AH22" s="59"/>
      <c r="AI22" s="59"/>
      <c r="AJ22" s="59"/>
      <c r="AK22" s="59"/>
      <c r="AL22" s="60"/>
      <c r="AM22" s="62"/>
      <c r="AN22" s="59"/>
      <c r="AO22" s="59"/>
      <c r="AP22" s="59"/>
      <c r="AQ22" s="59"/>
      <c r="AR22" s="61"/>
      <c r="AS22" s="62"/>
      <c r="AT22" s="62"/>
      <c r="AU22" s="63" t="s">
        <v>342</v>
      </c>
      <c r="AV22" s="64"/>
      <c r="AW22" s="64" t="s">
        <v>344</v>
      </c>
      <c r="AX22" s="64" t="s">
        <v>344</v>
      </c>
      <c r="AY22" s="64"/>
      <c r="AZ22" s="58"/>
    </row>
    <row r="23" spans="1:52" ht="33.75" customHeight="1">
      <c r="A23" s="1269">
        <v>13</v>
      </c>
      <c r="B23" s="1279"/>
      <c r="C23" s="1279"/>
      <c r="D23" s="1279"/>
      <c r="E23" s="1279"/>
      <c r="F23" s="1280"/>
      <c r="G23" s="1281"/>
      <c r="H23" s="413" t="str">
        <f t="shared" si="5"/>
        <v/>
      </c>
      <c r="I23" s="1280"/>
      <c r="J23" s="413" t="str">
        <f t="shared" si="6"/>
        <v/>
      </c>
      <c r="K23" s="1279"/>
      <c r="L23" s="1282"/>
      <c r="M23" s="1279"/>
      <c r="N23" s="1288"/>
      <c r="O23" s="1279"/>
      <c r="P23" s="1283"/>
      <c r="Q23" s="58"/>
      <c r="R23" s="1284"/>
      <c r="S23" s="1283"/>
      <c r="T23" s="58"/>
      <c r="U23" s="1279"/>
      <c r="V23" s="1279"/>
      <c r="W23" s="1285"/>
      <c r="X23" s="1279"/>
      <c r="Y23" s="1279"/>
      <c r="Z23" s="1285"/>
      <c r="AA23" s="62"/>
      <c r="AB23" s="59"/>
      <c r="AC23" s="59"/>
      <c r="AD23" s="59"/>
      <c r="AE23" s="59"/>
      <c r="AF23" s="60"/>
      <c r="AG23" s="62"/>
      <c r="AH23" s="59"/>
      <c r="AI23" s="59"/>
      <c r="AJ23" s="59"/>
      <c r="AK23" s="59"/>
      <c r="AL23" s="60"/>
      <c r="AM23" s="62"/>
      <c r="AN23" s="59"/>
      <c r="AO23" s="59"/>
      <c r="AP23" s="59"/>
      <c r="AQ23" s="59"/>
      <c r="AR23" s="61"/>
      <c r="AS23" s="62"/>
      <c r="AT23" s="62"/>
      <c r="AU23" s="63" t="s">
        <v>342</v>
      </c>
      <c r="AV23" s="64"/>
      <c r="AW23" s="64" t="s">
        <v>344</v>
      </c>
      <c r="AX23" s="64" t="s">
        <v>344</v>
      </c>
      <c r="AY23" s="64"/>
      <c r="AZ23" s="58"/>
    </row>
    <row r="24" spans="1:52" ht="33.75" customHeight="1">
      <c r="A24" s="1269">
        <v>14</v>
      </c>
      <c r="B24" s="1279"/>
      <c r="C24" s="1279"/>
      <c r="D24" s="1279"/>
      <c r="E24" s="1279"/>
      <c r="F24" s="1280"/>
      <c r="G24" s="1281"/>
      <c r="H24" s="413" t="str">
        <f t="shared" si="5"/>
        <v/>
      </c>
      <c r="I24" s="1280"/>
      <c r="J24" s="413" t="str">
        <f t="shared" si="6"/>
        <v/>
      </c>
      <c r="K24" s="1279"/>
      <c r="L24" s="1282"/>
      <c r="M24" s="1279"/>
      <c r="N24" s="1288"/>
      <c r="O24" s="1279"/>
      <c r="P24" s="1283"/>
      <c r="Q24" s="58"/>
      <c r="R24" s="1284"/>
      <c r="S24" s="1283"/>
      <c r="T24" s="58"/>
      <c r="U24" s="1279"/>
      <c r="V24" s="1279"/>
      <c r="W24" s="1285"/>
      <c r="X24" s="1279"/>
      <c r="Y24" s="1279"/>
      <c r="Z24" s="1285"/>
      <c r="AA24" s="62"/>
      <c r="AB24" s="59"/>
      <c r="AC24" s="59"/>
      <c r="AD24" s="59"/>
      <c r="AE24" s="59"/>
      <c r="AF24" s="60"/>
      <c r="AG24" s="62"/>
      <c r="AH24" s="59"/>
      <c r="AI24" s="59"/>
      <c r="AJ24" s="59"/>
      <c r="AK24" s="59"/>
      <c r="AL24" s="60"/>
      <c r="AM24" s="62"/>
      <c r="AN24" s="59"/>
      <c r="AO24" s="59"/>
      <c r="AP24" s="59"/>
      <c r="AQ24" s="59"/>
      <c r="AR24" s="61"/>
      <c r="AS24" s="62"/>
      <c r="AT24" s="62"/>
      <c r="AU24" s="63" t="s">
        <v>342</v>
      </c>
      <c r="AV24" s="64"/>
      <c r="AW24" s="64" t="s">
        <v>344</v>
      </c>
      <c r="AX24" s="64" t="s">
        <v>344</v>
      </c>
      <c r="AY24" s="64"/>
      <c r="AZ24" s="58"/>
    </row>
    <row r="25" spans="1:52" ht="33.75" customHeight="1">
      <c r="A25" s="1269">
        <v>15</v>
      </c>
      <c r="B25" s="1279"/>
      <c r="C25" s="1279"/>
      <c r="D25" s="1279"/>
      <c r="E25" s="1279"/>
      <c r="F25" s="1280"/>
      <c r="G25" s="1281"/>
      <c r="H25" s="413" t="str">
        <f t="shared" si="5"/>
        <v/>
      </c>
      <c r="I25" s="1280"/>
      <c r="J25" s="413" t="str">
        <f t="shared" si="6"/>
        <v/>
      </c>
      <c r="K25" s="1279"/>
      <c r="L25" s="1282"/>
      <c r="M25" s="1279"/>
      <c r="N25" s="1288"/>
      <c r="O25" s="1279"/>
      <c r="P25" s="1283"/>
      <c r="Q25" s="58"/>
      <c r="R25" s="1284"/>
      <c r="S25" s="1283"/>
      <c r="T25" s="58"/>
      <c r="U25" s="1279"/>
      <c r="V25" s="1279"/>
      <c r="W25" s="1285"/>
      <c r="X25" s="1279"/>
      <c r="Y25" s="1279"/>
      <c r="Z25" s="1285"/>
      <c r="AA25" s="62"/>
      <c r="AB25" s="59"/>
      <c r="AC25" s="59"/>
      <c r="AD25" s="59"/>
      <c r="AE25" s="59"/>
      <c r="AF25" s="60"/>
      <c r="AG25" s="59"/>
      <c r="AH25" s="59"/>
      <c r="AI25" s="59"/>
      <c r="AJ25" s="59"/>
      <c r="AK25" s="59"/>
      <c r="AL25" s="60"/>
      <c r="AM25" s="62"/>
      <c r="AN25" s="59"/>
      <c r="AO25" s="59"/>
      <c r="AP25" s="59"/>
      <c r="AQ25" s="59"/>
      <c r="AR25" s="61"/>
      <c r="AS25" s="62"/>
      <c r="AT25" s="62"/>
      <c r="AU25" s="63" t="s">
        <v>342</v>
      </c>
      <c r="AV25" s="64"/>
      <c r="AW25" s="64" t="s">
        <v>344</v>
      </c>
      <c r="AX25" s="64" t="s">
        <v>344</v>
      </c>
      <c r="AY25" s="64"/>
      <c r="AZ25" s="58"/>
    </row>
    <row r="26" spans="1:52" ht="33.75" customHeight="1">
      <c r="A26" s="1269">
        <v>16</v>
      </c>
      <c r="B26" s="1279"/>
      <c r="C26" s="1279"/>
      <c r="D26" s="1279"/>
      <c r="E26" s="1279"/>
      <c r="F26" s="1280"/>
      <c r="G26" s="1281"/>
      <c r="H26" s="413" t="str">
        <f t="shared" si="5"/>
        <v/>
      </c>
      <c r="I26" s="1280"/>
      <c r="J26" s="413" t="str">
        <f t="shared" si="6"/>
        <v/>
      </c>
      <c r="K26" s="1279"/>
      <c r="L26" s="1282"/>
      <c r="M26" s="1279"/>
      <c r="N26" s="1288"/>
      <c r="O26" s="1279"/>
      <c r="P26" s="1283"/>
      <c r="Q26" s="58"/>
      <c r="R26" s="1284"/>
      <c r="S26" s="1283"/>
      <c r="T26" s="58"/>
      <c r="U26" s="1279"/>
      <c r="V26" s="1279"/>
      <c r="W26" s="1285"/>
      <c r="X26" s="1279"/>
      <c r="Y26" s="1279"/>
      <c r="Z26" s="1285"/>
      <c r="AA26" s="62"/>
      <c r="AB26" s="59"/>
      <c r="AC26" s="59"/>
      <c r="AD26" s="59"/>
      <c r="AE26" s="59"/>
      <c r="AF26" s="60"/>
      <c r="AG26" s="62"/>
      <c r="AH26" s="59"/>
      <c r="AI26" s="59"/>
      <c r="AJ26" s="59"/>
      <c r="AK26" s="59"/>
      <c r="AL26" s="60"/>
      <c r="AM26" s="62"/>
      <c r="AN26" s="59"/>
      <c r="AO26" s="59"/>
      <c r="AP26" s="59"/>
      <c r="AQ26" s="59"/>
      <c r="AR26" s="61"/>
      <c r="AS26" s="62"/>
      <c r="AT26" s="62"/>
      <c r="AU26" s="63" t="s">
        <v>342</v>
      </c>
      <c r="AV26" s="64"/>
      <c r="AW26" s="64" t="s">
        <v>344</v>
      </c>
      <c r="AX26" s="64" t="s">
        <v>344</v>
      </c>
      <c r="AY26" s="64"/>
      <c r="AZ26" s="58"/>
    </row>
    <row r="27" spans="1:52" ht="33.75" customHeight="1">
      <c r="A27" s="1269">
        <v>17</v>
      </c>
      <c r="B27" s="1279"/>
      <c r="C27" s="1279"/>
      <c r="D27" s="1279"/>
      <c r="E27" s="1279"/>
      <c r="F27" s="1280"/>
      <c r="G27" s="1281"/>
      <c r="H27" s="413" t="str">
        <f t="shared" si="5"/>
        <v/>
      </c>
      <c r="I27" s="1280"/>
      <c r="J27" s="413" t="str">
        <f t="shared" si="6"/>
        <v/>
      </c>
      <c r="K27" s="1279"/>
      <c r="L27" s="1282"/>
      <c r="M27" s="1279"/>
      <c r="N27" s="1288"/>
      <c r="O27" s="1279"/>
      <c r="P27" s="1283"/>
      <c r="Q27" s="58"/>
      <c r="R27" s="1284"/>
      <c r="S27" s="1283"/>
      <c r="T27" s="58"/>
      <c r="U27" s="1279"/>
      <c r="V27" s="1279"/>
      <c r="W27" s="1285"/>
      <c r="X27" s="1279"/>
      <c r="Y27" s="1279"/>
      <c r="Z27" s="1285"/>
      <c r="AA27" s="62"/>
      <c r="AB27" s="59"/>
      <c r="AC27" s="59"/>
      <c r="AD27" s="59"/>
      <c r="AE27" s="59"/>
      <c r="AF27" s="60"/>
      <c r="AG27" s="62"/>
      <c r="AH27" s="59"/>
      <c r="AI27" s="59"/>
      <c r="AJ27" s="59"/>
      <c r="AK27" s="59"/>
      <c r="AL27" s="60"/>
      <c r="AM27" s="62"/>
      <c r="AN27" s="59"/>
      <c r="AO27" s="59"/>
      <c r="AP27" s="59"/>
      <c r="AQ27" s="59"/>
      <c r="AR27" s="61"/>
      <c r="AS27" s="62"/>
      <c r="AT27" s="62"/>
      <c r="AU27" s="64"/>
      <c r="AV27" s="64"/>
      <c r="AW27" s="64" t="s">
        <v>344</v>
      </c>
      <c r="AX27" s="64" t="s">
        <v>344</v>
      </c>
      <c r="AY27" s="64"/>
      <c r="AZ27" s="58"/>
    </row>
    <row r="28" spans="1:52" ht="33.75" customHeight="1">
      <c r="A28" s="1269">
        <v>18</v>
      </c>
      <c r="B28" s="1279"/>
      <c r="C28" s="1279"/>
      <c r="D28" s="1279"/>
      <c r="E28" s="1279"/>
      <c r="F28" s="1280"/>
      <c r="G28" s="1281"/>
      <c r="H28" s="413" t="str">
        <f t="shared" si="5"/>
        <v/>
      </c>
      <c r="I28" s="1280"/>
      <c r="J28" s="413" t="str">
        <f t="shared" si="6"/>
        <v/>
      </c>
      <c r="K28" s="1279"/>
      <c r="L28" s="1282"/>
      <c r="M28" s="1279"/>
      <c r="N28" s="1288"/>
      <c r="O28" s="1279"/>
      <c r="P28" s="1283"/>
      <c r="Q28" s="58"/>
      <c r="R28" s="1284"/>
      <c r="S28" s="1283"/>
      <c r="T28" s="58"/>
      <c r="U28" s="1279"/>
      <c r="V28" s="1279"/>
      <c r="W28" s="1285"/>
      <c r="X28" s="1279"/>
      <c r="Y28" s="1279"/>
      <c r="Z28" s="1285"/>
      <c r="AA28" s="62"/>
      <c r="AB28" s="59"/>
      <c r="AC28" s="59"/>
      <c r="AD28" s="59"/>
      <c r="AE28" s="59"/>
      <c r="AF28" s="60"/>
      <c r="AG28" s="62"/>
      <c r="AH28" s="59"/>
      <c r="AI28" s="59"/>
      <c r="AJ28" s="59"/>
      <c r="AK28" s="59"/>
      <c r="AL28" s="60"/>
      <c r="AM28" s="62"/>
      <c r="AN28" s="59"/>
      <c r="AO28" s="59"/>
      <c r="AP28" s="59"/>
      <c r="AQ28" s="59"/>
      <c r="AR28" s="61"/>
      <c r="AS28" s="62"/>
      <c r="AT28" s="62"/>
      <c r="AU28" s="64"/>
      <c r="AV28" s="64"/>
      <c r="AW28" s="64" t="s">
        <v>344</v>
      </c>
      <c r="AX28" s="64" t="s">
        <v>344</v>
      </c>
      <c r="AY28" s="64"/>
      <c r="AZ28" s="58"/>
    </row>
    <row r="29" spans="1:52" ht="33.75" customHeight="1">
      <c r="A29" s="1269">
        <v>19</v>
      </c>
      <c r="B29" s="1279"/>
      <c r="C29" s="1279"/>
      <c r="D29" s="1279"/>
      <c r="E29" s="1279"/>
      <c r="F29" s="1280"/>
      <c r="G29" s="1281"/>
      <c r="H29" s="413" t="str">
        <f t="shared" si="5"/>
        <v/>
      </c>
      <c r="I29" s="1280"/>
      <c r="J29" s="413" t="str">
        <f t="shared" si="6"/>
        <v/>
      </c>
      <c r="K29" s="1279"/>
      <c r="L29" s="1282"/>
      <c r="M29" s="1279"/>
      <c r="N29" s="1288"/>
      <c r="O29" s="1279"/>
      <c r="P29" s="1283"/>
      <c r="Q29" s="58"/>
      <c r="R29" s="1284"/>
      <c r="S29" s="1283"/>
      <c r="T29" s="58"/>
      <c r="U29" s="1279"/>
      <c r="V29" s="1279"/>
      <c r="W29" s="1285"/>
      <c r="X29" s="1279"/>
      <c r="Y29" s="1279"/>
      <c r="Z29" s="1285"/>
      <c r="AA29" s="62"/>
      <c r="AB29" s="59"/>
      <c r="AC29" s="59"/>
      <c r="AD29" s="59"/>
      <c r="AE29" s="59"/>
      <c r="AF29" s="60"/>
      <c r="AG29" s="62"/>
      <c r="AH29" s="59"/>
      <c r="AI29" s="59"/>
      <c r="AJ29" s="59"/>
      <c r="AK29" s="59"/>
      <c r="AL29" s="60"/>
      <c r="AM29" s="62"/>
      <c r="AN29" s="59"/>
      <c r="AO29" s="59"/>
      <c r="AP29" s="59"/>
      <c r="AQ29" s="59"/>
      <c r="AR29" s="61"/>
      <c r="AS29" s="62"/>
      <c r="AT29" s="62"/>
      <c r="AU29" s="64"/>
      <c r="AV29" s="64"/>
      <c r="AW29" s="64" t="s">
        <v>344</v>
      </c>
      <c r="AX29" s="64" t="s">
        <v>344</v>
      </c>
      <c r="AY29" s="64"/>
      <c r="AZ29" s="58"/>
    </row>
    <row r="30" spans="1:52" ht="33.75" customHeight="1">
      <c r="A30" s="1269">
        <v>20</v>
      </c>
      <c r="B30" s="1279"/>
      <c r="C30" s="1279"/>
      <c r="D30" s="1279"/>
      <c r="E30" s="1279"/>
      <c r="F30" s="1280"/>
      <c r="G30" s="1281"/>
      <c r="H30" s="413" t="str">
        <f t="shared" si="5"/>
        <v/>
      </c>
      <c r="I30" s="1280"/>
      <c r="J30" s="413" t="str">
        <f t="shared" si="6"/>
        <v/>
      </c>
      <c r="K30" s="1279"/>
      <c r="L30" s="1282"/>
      <c r="M30" s="1279"/>
      <c r="N30" s="1288"/>
      <c r="O30" s="1279"/>
      <c r="P30" s="1283"/>
      <c r="Q30" s="58"/>
      <c r="R30" s="1284"/>
      <c r="S30" s="1283"/>
      <c r="T30" s="58"/>
      <c r="U30" s="1279"/>
      <c r="V30" s="1279"/>
      <c r="W30" s="1285"/>
      <c r="X30" s="1279"/>
      <c r="Y30" s="1279"/>
      <c r="Z30" s="1285"/>
      <c r="AA30" s="62"/>
      <c r="AB30" s="59"/>
      <c r="AC30" s="59"/>
      <c r="AD30" s="59"/>
      <c r="AE30" s="59"/>
      <c r="AF30" s="60"/>
      <c r="AG30" s="62"/>
      <c r="AH30" s="59"/>
      <c r="AI30" s="59"/>
      <c r="AJ30" s="59"/>
      <c r="AK30" s="59"/>
      <c r="AL30" s="60"/>
      <c r="AM30" s="62"/>
      <c r="AN30" s="59"/>
      <c r="AO30" s="59"/>
      <c r="AP30" s="59"/>
      <c r="AQ30" s="59"/>
      <c r="AR30" s="61"/>
      <c r="AS30" s="62"/>
      <c r="AT30" s="62"/>
      <c r="AU30" s="64"/>
      <c r="AV30" s="64"/>
      <c r="AW30" s="64" t="s">
        <v>344</v>
      </c>
      <c r="AX30" s="64" t="s">
        <v>344</v>
      </c>
      <c r="AY30" s="64"/>
      <c r="AZ30" s="58"/>
    </row>
    <row r="31" spans="1:52" ht="33.75" hidden="1" customHeight="1" outlineLevel="1">
      <c r="A31" s="1269">
        <v>21</v>
      </c>
      <c r="B31" s="1279"/>
      <c r="C31" s="1279"/>
      <c r="D31" s="1279"/>
      <c r="E31" s="1279"/>
      <c r="F31" s="1280"/>
      <c r="G31" s="1281"/>
      <c r="H31" s="413" t="str">
        <f t="shared" si="5"/>
        <v/>
      </c>
      <c r="I31" s="1280"/>
      <c r="J31" s="413" t="str">
        <f t="shared" si="6"/>
        <v/>
      </c>
      <c r="K31" s="1279"/>
      <c r="L31" s="1282"/>
      <c r="M31" s="1279"/>
      <c r="N31" s="1288"/>
      <c r="O31" s="1279"/>
      <c r="P31" s="1283"/>
      <c r="Q31" s="58"/>
      <c r="R31" s="1284"/>
      <c r="S31" s="1283"/>
      <c r="T31" s="58"/>
      <c r="U31" s="1279"/>
      <c r="V31" s="1279"/>
      <c r="W31" s="1285"/>
      <c r="X31" s="1279"/>
      <c r="Y31" s="1279"/>
      <c r="Z31" s="1285"/>
      <c r="AA31" s="62"/>
      <c r="AB31" s="59"/>
      <c r="AC31" s="59"/>
      <c r="AD31" s="59"/>
      <c r="AE31" s="59"/>
      <c r="AF31" s="60"/>
      <c r="AG31" s="62"/>
      <c r="AH31" s="59"/>
      <c r="AI31" s="59"/>
      <c r="AJ31" s="59"/>
      <c r="AK31" s="59"/>
      <c r="AL31" s="60"/>
      <c r="AM31" s="62"/>
      <c r="AN31" s="59"/>
      <c r="AO31" s="59"/>
      <c r="AP31" s="59"/>
      <c r="AQ31" s="59"/>
      <c r="AR31" s="61"/>
      <c r="AS31" s="62"/>
      <c r="AT31" s="62"/>
      <c r="AU31" s="64"/>
      <c r="AV31" s="64"/>
      <c r="AW31" s="64" t="s">
        <v>344</v>
      </c>
      <c r="AX31" s="64" t="s">
        <v>344</v>
      </c>
      <c r="AY31" s="64"/>
      <c r="AZ31" s="58"/>
    </row>
    <row r="32" spans="1:52" ht="33.75" hidden="1" customHeight="1" outlineLevel="1">
      <c r="A32" s="1269">
        <v>22</v>
      </c>
      <c r="B32" s="1279"/>
      <c r="C32" s="1279"/>
      <c r="D32" s="1279"/>
      <c r="E32" s="1279"/>
      <c r="F32" s="1280"/>
      <c r="G32" s="1281"/>
      <c r="H32" s="413" t="str">
        <f t="shared" si="5"/>
        <v/>
      </c>
      <c r="I32" s="1280"/>
      <c r="J32" s="413" t="str">
        <f t="shared" si="6"/>
        <v/>
      </c>
      <c r="K32" s="1279"/>
      <c r="L32" s="1282"/>
      <c r="M32" s="1279"/>
      <c r="N32" s="1288"/>
      <c r="O32" s="1279"/>
      <c r="P32" s="1283"/>
      <c r="Q32" s="58"/>
      <c r="R32" s="1284"/>
      <c r="S32" s="1283"/>
      <c r="T32" s="58"/>
      <c r="U32" s="1279"/>
      <c r="V32" s="1279"/>
      <c r="W32" s="1285"/>
      <c r="X32" s="1279"/>
      <c r="Y32" s="1279"/>
      <c r="Z32" s="1285"/>
      <c r="AA32" s="62"/>
      <c r="AB32" s="59"/>
      <c r="AC32" s="59"/>
      <c r="AD32" s="59"/>
      <c r="AE32" s="59"/>
      <c r="AF32" s="60"/>
      <c r="AG32" s="62"/>
      <c r="AH32" s="59"/>
      <c r="AI32" s="59"/>
      <c r="AJ32" s="59"/>
      <c r="AK32" s="59"/>
      <c r="AL32" s="60"/>
      <c r="AM32" s="62"/>
      <c r="AN32" s="59"/>
      <c r="AO32" s="59"/>
      <c r="AP32" s="59"/>
      <c r="AQ32" s="59"/>
      <c r="AR32" s="61"/>
      <c r="AS32" s="62"/>
      <c r="AT32" s="62"/>
      <c r="AU32" s="64"/>
      <c r="AV32" s="64"/>
      <c r="AW32" s="64" t="s">
        <v>344</v>
      </c>
      <c r="AX32" s="64" t="s">
        <v>344</v>
      </c>
      <c r="AY32" s="64"/>
      <c r="AZ32" s="58"/>
    </row>
    <row r="33" spans="1:52" ht="33.75" hidden="1" customHeight="1" outlineLevel="1">
      <c r="A33" s="1269">
        <v>23</v>
      </c>
      <c r="B33" s="1279"/>
      <c r="C33" s="1279"/>
      <c r="D33" s="1279"/>
      <c r="E33" s="1279"/>
      <c r="F33" s="1280"/>
      <c r="G33" s="1281"/>
      <c r="H33" s="413" t="str">
        <f t="shared" si="5"/>
        <v/>
      </c>
      <c r="I33" s="1280"/>
      <c r="J33" s="413" t="str">
        <f t="shared" si="6"/>
        <v/>
      </c>
      <c r="K33" s="1279"/>
      <c r="L33" s="1282"/>
      <c r="M33" s="1279"/>
      <c r="N33" s="1288"/>
      <c r="O33" s="1279"/>
      <c r="P33" s="1283"/>
      <c r="Q33" s="58"/>
      <c r="R33" s="1284"/>
      <c r="S33" s="1283"/>
      <c r="T33" s="58"/>
      <c r="U33" s="1279"/>
      <c r="V33" s="1279"/>
      <c r="W33" s="1285"/>
      <c r="X33" s="1279"/>
      <c r="Y33" s="1279"/>
      <c r="Z33" s="1285"/>
      <c r="AA33" s="62"/>
      <c r="AB33" s="59"/>
      <c r="AC33" s="59"/>
      <c r="AD33" s="59"/>
      <c r="AE33" s="59"/>
      <c r="AF33" s="60"/>
      <c r="AG33" s="62"/>
      <c r="AH33" s="59"/>
      <c r="AI33" s="59"/>
      <c r="AJ33" s="59"/>
      <c r="AK33" s="59"/>
      <c r="AL33" s="60"/>
      <c r="AM33" s="62"/>
      <c r="AN33" s="59"/>
      <c r="AO33" s="59"/>
      <c r="AP33" s="59"/>
      <c r="AQ33" s="59"/>
      <c r="AR33" s="61"/>
      <c r="AS33" s="62"/>
      <c r="AT33" s="62"/>
      <c r="AU33" s="64"/>
      <c r="AV33" s="64"/>
      <c r="AW33" s="64" t="s">
        <v>344</v>
      </c>
      <c r="AX33" s="64" t="s">
        <v>344</v>
      </c>
      <c r="AY33" s="64"/>
      <c r="AZ33" s="58"/>
    </row>
    <row r="34" spans="1:52" ht="33.75" hidden="1" customHeight="1" outlineLevel="1">
      <c r="A34" s="1269">
        <v>24</v>
      </c>
      <c r="B34" s="1279"/>
      <c r="C34" s="1279"/>
      <c r="D34" s="1279"/>
      <c r="E34" s="1279"/>
      <c r="F34" s="1280"/>
      <c r="G34" s="1281"/>
      <c r="H34" s="413" t="str">
        <f t="shared" si="5"/>
        <v/>
      </c>
      <c r="I34" s="1280"/>
      <c r="J34" s="413" t="str">
        <f t="shared" si="6"/>
        <v/>
      </c>
      <c r="K34" s="1279"/>
      <c r="L34" s="1282"/>
      <c r="M34" s="1279"/>
      <c r="N34" s="1288"/>
      <c r="O34" s="1279"/>
      <c r="P34" s="1283"/>
      <c r="Q34" s="58"/>
      <c r="R34" s="1284"/>
      <c r="S34" s="1283"/>
      <c r="T34" s="58"/>
      <c r="U34" s="1279"/>
      <c r="V34" s="1279"/>
      <c r="W34" s="1285"/>
      <c r="X34" s="1279"/>
      <c r="Y34" s="1279"/>
      <c r="Z34" s="1285"/>
      <c r="AA34" s="62"/>
      <c r="AB34" s="59"/>
      <c r="AC34" s="59"/>
      <c r="AD34" s="59"/>
      <c r="AE34" s="59"/>
      <c r="AF34" s="60"/>
      <c r="AG34" s="62"/>
      <c r="AH34" s="59"/>
      <c r="AI34" s="59"/>
      <c r="AJ34" s="59"/>
      <c r="AK34" s="59"/>
      <c r="AL34" s="60"/>
      <c r="AM34" s="62"/>
      <c r="AN34" s="59"/>
      <c r="AO34" s="59"/>
      <c r="AP34" s="59"/>
      <c r="AQ34" s="59"/>
      <c r="AR34" s="61"/>
      <c r="AS34" s="62"/>
      <c r="AT34" s="62"/>
      <c r="AU34" s="64"/>
      <c r="AV34" s="64"/>
      <c r="AW34" s="64" t="s">
        <v>344</v>
      </c>
      <c r="AX34" s="64" t="s">
        <v>344</v>
      </c>
      <c r="AY34" s="64"/>
      <c r="AZ34" s="58"/>
    </row>
    <row r="35" spans="1:52" ht="33.75" hidden="1" customHeight="1" outlineLevel="1">
      <c r="A35" s="1269">
        <v>25</v>
      </c>
      <c r="B35" s="1279"/>
      <c r="C35" s="1279"/>
      <c r="D35" s="1279"/>
      <c r="E35" s="1279"/>
      <c r="F35" s="1284"/>
      <c r="G35" s="1281"/>
      <c r="H35" s="413" t="str">
        <f t="shared" si="5"/>
        <v/>
      </c>
      <c r="I35" s="1284"/>
      <c r="J35" s="413" t="str">
        <f t="shared" si="6"/>
        <v/>
      </c>
      <c r="K35" s="1279"/>
      <c r="L35" s="1282"/>
      <c r="M35" s="1279"/>
      <c r="N35" s="1288"/>
      <c r="O35" s="1279"/>
      <c r="P35" s="1283"/>
      <c r="Q35" s="58"/>
      <c r="R35" s="1284"/>
      <c r="S35" s="1283"/>
      <c r="T35" s="58"/>
      <c r="U35" s="1279"/>
      <c r="V35" s="1279"/>
      <c r="W35" s="1285"/>
      <c r="X35" s="1279"/>
      <c r="Y35" s="1279"/>
      <c r="Z35" s="1285"/>
      <c r="AA35" s="62"/>
      <c r="AB35" s="59"/>
      <c r="AC35" s="59"/>
      <c r="AD35" s="59"/>
      <c r="AE35" s="59"/>
      <c r="AF35" s="60"/>
      <c r="AG35" s="62"/>
      <c r="AH35" s="59"/>
      <c r="AI35" s="59"/>
      <c r="AJ35" s="59"/>
      <c r="AK35" s="59"/>
      <c r="AL35" s="60"/>
      <c r="AM35" s="62"/>
      <c r="AN35" s="59"/>
      <c r="AO35" s="59"/>
      <c r="AP35" s="59"/>
      <c r="AQ35" s="59"/>
      <c r="AR35" s="61"/>
      <c r="AS35" s="62"/>
      <c r="AT35" s="62"/>
      <c r="AU35" s="64"/>
      <c r="AV35" s="64"/>
      <c r="AW35" s="64" t="s">
        <v>344</v>
      </c>
      <c r="AX35" s="64" t="s">
        <v>344</v>
      </c>
      <c r="AY35" s="64"/>
      <c r="AZ35" s="58"/>
    </row>
    <row r="36" spans="1:52" ht="33.75" hidden="1" customHeight="1" outlineLevel="1">
      <c r="A36" s="1269">
        <v>26</v>
      </c>
      <c r="B36" s="1279"/>
      <c r="C36" s="1279"/>
      <c r="D36" s="1279"/>
      <c r="E36" s="1279"/>
      <c r="F36" s="1279"/>
      <c r="G36" s="1281"/>
      <c r="H36" s="413" t="str">
        <f t="shared" si="5"/>
        <v/>
      </c>
      <c r="I36" s="1279"/>
      <c r="J36" s="413" t="str">
        <f t="shared" si="6"/>
        <v/>
      </c>
      <c r="K36" s="1279"/>
      <c r="L36" s="1282"/>
      <c r="M36" s="1279"/>
      <c r="N36" s="1288"/>
      <c r="O36" s="1279"/>
      <c r="P36" s="1283"/>
      <c r="Q36" s="58"/>
      <c r="R36" s="1284"/>
      <c r="S36" s="1283"/>
      <c r="T36" s="58"/>
      <c r="U36" s="1279"/>
      <c r="V36" s="1279"/>
      <c r="W36" s="1285"/>
      <c r="X36" s="1279"/>
      <c r="Y36" s="1279"/>
      <c r="Z36" s="1285"/>
      <c r="AA36" s="62"/>
      <c r="AB36" s="59"/>
      <c r="AC36" s="59"/>
      <c r="AD36" s="59"/>
      <c r="AE36" s="59"/>
      <c r="AF36" s="60"/>
      <c r="AG36" s="62"/>
      <c r="AH36" s="59"/>
      <c r="AI36" s="59"/>
      <c r="AJ36" s="59"/>
      <c r="AK36" s="59"/>
      <c r="AL36" s="60"/>
      <c r="AM36" s="62"/>
      <c r="AN36" s="59"/>
      <c r="AO36" s="59"/>
      <c r="AP36" s="59"/>
      <c r="AQ36" s="59"/>
      <c r="AR36" s="61"/>
      <c r="AS36" s="62"/>
      <c r="AT36" s="62"/>
      <c r="AU36" s="64"/>
      <c r="AV36" s="64"/>
      <c r="AW36" s="64" t="s">
        <v>344</v>
      </c>
      <c r="AX36" s="64" t="s">
        <v>344</v>
      </c>
      <c r="AY36" s="64"/>
      <c r="AZ36" s="58"/>
    </row>
    <row r="37" spans="1:52" ht="33.75" hidden="1" customHeight="1" outlineLevel="1">
      <c r="A37" s="1269">
        <v>27</v>
      </c>
      <c r="B37" s="1279"/>
      <c r="C37" s="1279"/>
      <c r="D37" s="1279"/>
      <c r="E37" s="1279"/>
      <c r="F37" s="1279"/>
      <c r="G37" s="1281"/>
      <c r="H37" s="413" t="str">
        <f t="shared" si="5"/>
        <v/>
      </c>
      <c r="I37" s="1279"/>
      <c r="J37" s="413" t="str">
        <f t="shared" si="6"/>
        <v/>
      </c>
      <c r="K37" s="1279"/>
      <c r="L37" s="1282"/>
      <c r="M37" s="1279"/>
      <c r="N37" s="1288"/>
      <c r="O37" s="1279"/>
      <c r="P37" s="1283"/>
      <c r="Q37" s="58"/>
      <c r="R37" s="1284"/>
      <c r="S37" s="1283"/>
      <c r="T37" s="58"/>
      <c r="U37" s="1279"/>
      <c r="V37" s="1279"/>
      <c r="W37" s="1285"/>
      <c r="X37" s="1279"/>
      <c r="Y37" s="1279"/>
      <c r="Z37" s="1285"/>
      <c r="AA37" s="62"/>
      <c r="AB37" s="59"/>
      <c r="AC37" s="59"/>
      <c r="AD37" s="59"/>
      <c r="AE37" s="59"/>
      <c r="AF37" s="60"/>
      <c r="AG37" s="62"/>
      <c r="AH37" s="59"/>
      <c r="AI37" s="59"/>
      <c r="AJ37" s="59"/>
      <c r="AK37" s="59"/>
      <c r="AL37" s="60"/>
      <c r="AM37" s="62"/>
      <c r="AN37" s="59"/>
      <c r="AO37" s="59"/>
      <c r="AP37" s="59"/>
      <c r="AQ37" s="59"/>
      <c r="AR37" s="61"/>
      <c r="AS37" s="62"/>
      <c r="AT37" s="62"/>
      <c r="AU37" s="64"/>
      <c r="AV37" s="64"/>
      <c r="AW37" s="64" t="s">
        <v>344</v>
      </c>
      <c r="AX37" s="64" t="s">
        <v>344</v>
      </c>
      <c r="AY37" s="64"/>
      <c r="AZ37" s="58"/>
    </row>
    <row r="38" spans="1:52" ht="33.75" hidden="1" customHeight="1" outlineLevel="1">
      <c r="A38" s="1269">
        <v>28</v>
      </c>
      <c r="B38" s="1279"/>
      <c r="C38" s="1279"/>
      <c r="D38" s="1279"/>
      <c r="E38" s="1279"/>
      <c r="F38" s="1279"/>
      <c r="G38" s="1281"/>
      <c r="H38" s="413" t="str">
        <f t="shared" si="5"/>
        <v/>
      </c>
      <c r="I38" s="1279"/>
      <c r="J38" s="413" t="str">
        <f t="shared" si="6"/>
        <v/>
      </c>
      <c r="K38" s="1279"/>
      <c r="L38" s="1282"/>
      <c r="M38" s="1279"/>
      <c r="N38" s="1288"/>
      <c r="O38" s="1279"/>
      <c r="P38" s="1283"/>
      <c r="Q38" s="58"/>
      <c r="R38" s="1284"/>
      <c r="S38" s="1283"/>
      <c r="T38" s="58"/>
      <c r="U38" s="1279"/>
      <c r="V38" s="1279"/>
      <c r="W38" s="1285"/>
      <c r="X38" s="1279"/>
      <c r="Y38" s="1279"/>
      <c r="Z38" s="1285"/>
      <c r="AA38" s="62"/>
      <c r="AB38" s="59"/>
      <c r="AC38" s="59"/>
      <c r="AD38" s="59"/>
      <c r="AE38" s="59"/>
      <c r="AF38" s="60"/>
      <c r="AG38" s="62"/>
      <c r="AH38" s="59"/>
      <c r="AI38" s="59"/>
      <c r="AJ38" s="59"/>
      <c r="AK38" s="59"/>
      <c r="AL38" s="60"/>
      <c r="AM38" s="62"/>
      <c r="AN38" s="59"/>
      <c r="AO38" s="59"/>
      <c r="AP38" s="59"/>
      <c r="AQ38" s="59"/>
      <c r="AR38" s="61"/>
      <c r="AS38" s="62"/>
      <c r="AT38" s="62"/>
      <c r="AU38" s="64"/>
      <c r="AV38" s="64"/>
      <c r="AW38" s="64" t="s">
        <v>344</v>
      </c>
      <c r="AX38" s="64" t="s">
        <v>344</v>
      </c>
      <c r="AY38" s="64"/>
      <c r="AZ38" s="58"/>
    </row>
    <row r="39" spans="1:52" ht="33.75" hidden="1" customHeight="1" outlineLevel="1">
      <c r="A39" s="1269">
        <v>29</v>
      </c>
      <c r="B39" s="1279"/>
      <c r="C39" s="1279"/>
      <c r="D39" s="1279"/>
      <c r="E39" s="1279"/>
      <c r="F39" s="1279"/>
      <c r="G39" s="1281"/>
      <c r="H39" s="413" t="str">
        <f t="shared" si="5"/>
        <v/>
      </c>
      <c r="I39" s="1279"/>
      <c r="J39" s="413" t="str">
        <f t="shared" si="6"/>
        <v/>
      </c>
      <c r="K39" s="1279"/>
      <c r="L39" s="1282"/>
      <c r="M39" s="1279"/>
      <c r="N39" s="1288"/>
      <c r="O39" s="1279"/>
      <c r="P39" s="1283"/>
      <c r="Q39" s="58"/>
      <c r="R39" s="1284"/>
      <c r="S39" s="1283"/>
      <c r="T39" s="58"/>
      <c r="U39" s="1279"/>
      <c r="V39" s="1279"/>
      <c r="W39" s="1285"/>
      <c r="X39" s="1279"/>
      <c r="Y39" s="1279"/>
      <c r="Z39" s="1285"/>
      <c r="AA39" s="62"/>
      <c r="AB39" s="59"/>
      <c r="AC39" s="59"/>
      <c r="AD39" s="59"/>
      <c r="AE39" s="59"/>
      <c r="AF39" s="60"/>
      <c r="AG39" s="62"/>
      <c r="AH39" s="59"/>
      <c r="AI39" s="59"/>
      <c r="AJ39" s="59"/>
      <c r="AK39" s="59"/>
      <c r="AL39" s="60"/>
      <c r="AM39" s="62"/>
      <c r="AN39" s="59"/>
      <c r="AO39" s="59"/>
      <c r="AP39" s="59"/>
      <c r="AQ39" s="59"/>
      <c r="AR39" s="61"/>
      <c r="AS39" s="62"/>
      <c r="AT39" s="62"/>
      <c r="AU39" s="64"/>
      <c r="AV39" s="64"/>
      <c r="AW39" s="64" t="s">
        <v>344</v>
      </c>
      <c r="AX39" s="64" t="s">
        <v>344</v>
      </c>
      <c r="AY39" s="64"/>
      <c r="AZ39" s="58"/>
    </row>
    <row r="40" spans="1:52" ht="33.75" hidden="1" customHeight="1" outlineLevel="1">
      <c r="A40" s="1269">
        <v>30</v>
      </c>
      <c r="B40" s="1279"/>
      <c r="C40" s="1279"/>
      <c r="D40" s="1279"/>
      <c r="E40" s="1279"/>
      <c r="F40" s="1279"/>
      <c r="G40" s="1281"/>
      <c r="H40" s="413" t="str">
        <f t="shared" si="5"/>
        <v/>
      </c>
      <c r="I40" s="1279"/>
      <c r="J40" s="413" t="str">
        <f t="shared" si="6"/>
        <v/>
      </c>
      <c r="K40" s="1279"/>
      <c r="L40" s="1282"/>
      <c r="M40" s="1279"/>
      <c r="N40" s="1288"/>
      <c r="O40" s="1279"/>
      <c r="P40" s="1283"/>
      <c r="Q40" s="58"/>
      <c r="R40" s="1284"/>
      <c r="S40" s="1283"/>
      <c r="T40" s="58"/>
      <c r="U40" s="1279"/>
      <c r="V40" s="1279"/>
      <c r="W40" s="1285"/>
      <c r="X40" s="1279"/>
      <c r="Y40" s="1279"/>
      <c r="Z40" s="1285"/>
      <c r="AA40" s="62"/>
      <c r="AB40" s="59"/>
      <c r="AC40" s="59"/>
      <c r="AD40" s="59"/>
      <c r="AE40" s="59"/>
      <c r="AF40" s="60"/>
      <c r="AG40" s="62"/>
      <c r="AH40" s="59"/>
      <c r="AI40" s="59"/>
      <c r="AJ40" s="59"/>
      <c r="AK40" s="59"/>
      <c r="AL40" s="60"/>
      <c r="AM40" s="62"/>
      <c r="AN40" s="59"/>
      <c r="AO40" s="59"/>
      <c r="AP40" s="59"/>
      <c r="AQ40" s="59"/>
      <c r="AR40" s="61"/>
      <c r="AS40" s="62"/>
      <c r="AT40" s="62"/>
      <c r="AU40" s="64"/>
      <c r="AV40" s="64"/>
      <c r="AW40" s="64" t="s">
        <v>344</v>
      </c>
      <c r="AX40" s="64" t="s">
        <v>344</v>
      </c>
      <c r="AY40" s="64"/>
      <c r="AZ40" s="58"/>
    </row>
    <row r="41" spans="1:52" ht="26.25" customHeight="1" collapsed="1"/>
  </sheetData>
  <mergeCells count="5">
    <mergeCell ref="AA9:AF9"/>
    <mergeCell ref="AG9:AL9"/>
    <mergeCell ref="AM9:AR9"/>
    <mergeCell ref="C4:D4"/>
    <mergeCell ref="F8:K8"/>
  </mergeCells>
  <phoneticPr fontId="38"/>
  <pageMargins left="0.70866141732283472" right="0.70866141732283472" top="0.74803149606299213" bottom="0.74803149606299213" header="0.31496062992125984" footer="0.31496062992125984"/>
  <pageSetup paperSize="8" scale="85" orientation="landscape" r:id="rId1"/>
  <headerFooter>
    <oddFooter>&amp;R&amp;K00-0482022.10.12.改訂</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71708-BB88-4563-A628-B445940C4935}">
  <dimension ref="B1:H28"/>
  <sheetViews>
    <sheetView showZeros="0" view="pageBreakPreview" topLeftCell="A11" zoomScale="60" zoomScaleNormal="100" workbookViewId="0">
      <selection activeCell="C33" sqref="E37"/>
    </sheetView>
  </sheetViews>
  <sheetFormatPr defaultColWidth="9" defaultRowHeight="51" customHeight="1"/>
  <cols>
    <col min="1" max="1" width="4.5" style="339" customWidth="1"/>
    <col min="2" max="2" width="3.75" style="708" customWidth="1"/>
    <col min="3" max="3" width="4.875" style="708" customWidth="1"/>
    <col min="4" max="4" width="7.75" style="708" customWidth="1"/>
    <col min="5" max="5" width="4.75" style="708" customWidth="1"/>
    <col min="6" max="6" width="22.625" style="776" customWidth="1"/>
    <col min="7" max="7" width="27.75" style="339" customWidth="1"/>
    <col min="8" max="8" width="29.625" style="709" customWidth="1"/>
    <col min="9" max="9" width="7.125" style="339" customWidth="1"/>
    <col min="10" max="16384" width="9" style="339"/>
  </cols>
  <sheetData>
    <row r="1" spans="2:8" ht="24" customHeight="1">
      <c r="D1" s="928"/>
      <c r="E1" s="928"/>
      <c r="F1" s="1396" t="s">
        <v>346</v>
      </c>
      <c r="G1" s="1396"/>
      <c r="H1" s="927"/>
    </row>
    <row r="2" spans="2:8" ht="15" customHeight="1">
      <c r="B2" s="876"/>
      <c r="H2" s="92" t="s">
        <v>1</v>
      </c>
    </row>
    <row r="3" spans="2:8" ht="23.25" customHeight="1">
      <c r="B3" s="339"/>
      <c r="C3" s="339"/>
      <c r="D3" s="1405" t="s">
        <v>347</v>
      </c>
      <c r="E3" s="1405"/>
      <c r="F3" s="872">
        <f>工事!C3</f>
        <v>0</v>
      </c>
      <c r="G3" s="873"/>
      <c r="H3" s="873"/>
    </row>
    <row r="4" spans="2:8" ht="23.25" customHeight="1">
      <c r="B4" s="339"/>
      <c r="C4" s="339"/>
      <c r="D4" s="874" t="s">
        <v>348</v>
      </c>
      <c r="E4" s="875"/>
      <c r="F4" s="793"/>
      <c r="G4" s="875">
        <f>登録!I8</f>
        <v>0</v>
      </c>
      <c r="H4" s="793"/>
    </row>
    <row r="5" spans="2:8" ht="23.25" customHeight="1">
      <c r="B5" s="339"/>
      <c r="C5" s="339"/>
      <c r="D5" s="884"/>
      <c r="E5" s="868"/>
      <c r="F5" s="884"/>
      <c r="G5" s="868"/>
      <c r="H5" s="894" t="s">
        <v>349</v>
      </c>
    </row>
    <row r="6" spans="2:8" ht="29.25" customHeight="1">
      <c r="B6" s="925" t="s">
        <v>350</v>
      </c>
      <c r="C6" s="878" t="s">
        <v>351</v>
      </c>
      <c r="D6" s="879" t="s">
        <v>64</v>
      </c>
      <c r="E6" s="880" t="s">
        <v>352</v>
      </c>
      <c r="F6" s="881" t="s">
        <v>353</v>
      </c>
      <c r="G6" s="879" t="s">
        <v>354</v>
      </c>
      <c r="H6" s="882" t="s">
        <v>355</v>
      </c>
    </row>
    <row r="7" spans="2:8" ht="111" customHeight="1">
      <c r="B7" s="1402" t="s">
        <v>356</v>
      </c>
      <c r="C7" s="785"/>
      <c r="D7" s="774" t="s">
        <v>357</v>
      </c>
      <c r="E7" s="763" t="s">
        <v>358</v>
      </c>
      <c r="F7" s="777" t="s">
        <v>359</v>
      </c>
      <c r="G7" s="765" t="s">
        <v>360</v>
      </c>
      <c r="H7" s="770" t="s">
        <v>361</v>
      </c>
    </row>
    <row r="8" spans="2:8" ht="56.45" customHeight="1">
      <c r="B8" s="1403"/>
      <c r="C8" s="795"/>
      <c r="D8" s="796" t="s">
        <v>362</v>
      </c>
      <c r="E8" s="766" t="s">
        <v>358</v>
      </c>
      <c r="F8" s="778" t="s">
        <v>363</v>
      </c>
      <c r="G8" s="711" t="s">
        <v>364</v>
      </c>
      <c r="H8" s="798" t="s">
        <v>365</v>
      </c>
    </row>
    <row r="9" spans="2:8" ht="21.75" customHeight="1">
      <c r="B9" s="1403"/>
      <c r="C9" s="797"/>
      <c r="D9" s="774"/>
      <c r="E9" s="763"/>
      <c r="F9" s="1324" t="s">
        <v>366</v>
      </c>
      <c r="G9" s="793"/>
      <c r="H9" s="794"/>
    </row>
    <row r="10" spans="2:8" ht="39.75" customHeight="1">
      <c r="B10" s="1403"/>
      <c r="C10" s="786"/>
      <c r="D10" s="775" t="s">
        <v>367</v>
      </c>
      <c r="E10" s="710" t="s">
        <v>358</v>
      </c>
      <c r="F10" s="778" t="s">
        <v>368</v>
      </c>
      <c r="G10" s="711" t="s">
        <v>369</v>
      </c>
      <c r="H10" s="771"/>
    </row>
    <row r="11" spans="2:8" ht="65.25" customHeight="1">
      <c r="B11" s="1404"/>
      <c r="C11" s="787"/>
      <c r="D11" s="782" t="s">
        <v>370</v>
      </c>
      <c r="E11" s="772" t="s">
        <v>371</v>
      </c>
      <c r="F11" s="783" t="s">
        <v>372</v>
      </c>
      <c r="G11" s="877" t="s">
        <v>373</v>
      </c>
      <c r="H11" s="784" t="s">
        <v>374</v>
      </c>
    </row>
    <row r="12" spans="2:8" ht="58.5" customHeight="1">
      <c r="B12" s="1377" t="s">
        <v>375</v>
      </c>
      <c r="C12" s="788"/>
      <c r="D12" s="767" t="s">
        <v>376</v>
      </c>
      <c r="E12" s="767" t="s">
        <v>371</v>
      </c>
      <c r="F12" s="780" t="s">
        <v>377</v>
      </c>
      <c r="G12" s="768"/>
      <c r="H12" s="769" t="s">
        <v>378</v>
      </c>
    </row>
    <row r="13" spans="2:8" ht="51" customHeight="1">
      <c r="B13" s="1378"/>
      <c r="C13" s="867"/>
      <c r="D13" s="710" t="s">
        <v>379</v>
      </c>
      <c r="E13" s="710" t="s">
        <v>371</v>
      </c>
      <c r="F13" s="778" t="s">
        <v>380</v>
      </c>
      <c r="G13" s="712"/>
      <c r="H13" s="771" t="s">
        <v>381</v>
      </c>
    </row>
    <row r="14" spans="2:8" ht="47.25" customHeight="1">
      <c r="B14" s="1378"/>
      <c r="C14" s="789"/>
      <c r="D14" s="763" t="s">
        <v>382</v>
      </c>
      <c r="E14" s="763" t="s">
        <v>371</v>
      </c>
      <c r="F14" s="777" t="s">
        <v>383</v>
      </c>
      <c r="G14" s="764"/>
      <c r="H14" s="770" t="s">
        <v>384</v>
      </c>
    </row>
    <row r="15" spans="2:8" ht="51" customHeight="1">
      <c r="B15" s="1378"/>
      <c r="C15" s="790"/>
      <c r="D15" s="710" t="s">
        <v>385</v>
      </c>
      <c r="E15" s="710" t="s">
        <v>358</v>
      </c>
      <c r="F15" s="778" t="s">
        <v>386</v>
      </c>
      <c r="G15" s="711" t="s">
        <v>387</v>
      </c>
      <c r="H15" s="1406" t="s">
        <v>388</v>
      </c>
    </row>
    <row r="16" spans="2:8" ht="51" customHeight="1">
      <c r="B16" s="1379"/>
      <c r="C16" s="791"/>
      <c r="D16" s="772" t="s">
        <v>389</v>
      </c>
      <c r="E16" s="772" t="s">
        <v>358</v>
      </c>
      <c r="F16" s="779" t="s">
        <v>390</v>
      </c>
      <c r="G16" s="773" t="s">
        <v>391</v>
      </c>
      <c r="H16" s="1401"/>
    </row>
    <row r="17" spans="2:8" ht="47.25" customHeight="1">
      <c r="B17" s="1377" t="s">
        <v>392</v>
      </c>
      <c r="C17" s="792"/>
      <c r="D17" s="781" t="s">
        <v>393</v>
      </c>
      <c r="E17" s="781" t="s">
        <v>358</v>
      </c>
      <c r="F17" s="930" t="s">
        <v>394</v>
      </c>
      <c r="G17" s="1397" t="s">
        <v>395</v>
      </c>
      <c r="H17" s="1399" t="s">
        <v>396</v>
      </c>
    </row>
    <row r="18" spans="2:8" ht="39" customHeight="1">
      <c r="B18" s="1378"/>
      <c r="C18" s="790"/>
      <c r="D18" s="710" t="s">
        <v>397</v>
      </c>
      <c r="E18" s="710" t="s">
        <v>358</v>
      </c>
      <c r="F18" s="931" t="s">
        <v>398</v>
      </c>
      <c r="G18" s="1398"/>
      <c r="H18" s="1400"/>
    </row>
    <row r="19" spans="2:8" ht="39" customHeight="1">
      <c r="B19" s="1378"/>
      <c r="C19" s="790"/>
      <c r="D19" s="710" t="s">
        <v>399</v>
      </c>
      <c r="E19" s="710" t="s">
        <v>371</v>
      </c>
      <c r="F19" s="931" t="s">
        <v>400</v>
      </c>
      <c r="G19" s="929"/>
      <c r="H19" s="1400"/>
    </row>
    <row r="20" spans="2:8" ht="27" customHeight="1">
      <c r="B20" s="1378"/>
      <c r="C20" s="790"/>
      <c r="D20" s="710" t="s">
        <v>401</v>
      </c>
      <c r="E20" s="710" t="s">
        <v>371</v>
      </c>
      <c r="F20" s="778" t="s">
        <v>402</v>
      </c>
      <c r="G20" s="712"/>
      <c r="H20" s="1400"/>
    </row>
    <row r="21" spans="2:8" ht="27.75" customHeight="1">
      <c r="B21" s="1379"/>
      <c r="C21" s="791"/>
      <c r="D21" s="772" t="s">
        <v>403</v>
      </c>
      <c r="E21" s="772" t="s">
        <v>371</v>
      </c>
      <c r="F21" s="779" t="s">
        <v>404</v>
      </c>
      <c r="G21" s="773" t="s">
        <v>405</v>
      </c>
      <c r="H21" s="1401"/>
    </row>
    <row r="22" spans="2:8" ht="10.5" customHeight="1">
      <c r="B22" s="869"/>
      <c r="G22" s="709"/>
      <c r="H22" s="713"/>
    </row>
    <row r="23" spans="2:8" ht="15.75">
      <c r="C23" s="339"/>
      <c r="D23" s="926" t="s">
        <v>406</v>
      </c>
      <c r="E23" s="77" t="s">
        <v>407</v>
      </c>
      <c r="G23" s="709"/>
      <c r="H23" s="713"/>
    </row>
    <row r="24" spans="2:8" ht="15.75">
      <c r="C24" s="339"/>
      <c r="D24" s="926" t="s">
        <v>406</v>
      </c>
      <c r="E24" s="77" t="s">
        <v>408</v>
      </c>
      <c r="G24" s="709"/>
      <c r="H24" s="713"/>
    </row>
    <row r="25" spans="2:8" ht="15.75">
      <c r="C25" s="339"/>
      <c r="D25" s="926" t="s">
        <v>406</v>
      </c>
      <c r="E25" s="77" t="s">
        <v>409</v>
      </c>
      <c r="G25" s="709"/>
      <c r="H25" s="713"/>
    </row>
    <row r="26" spans="2:8" ht="20.25" customHeight="1">
      <c r="G26" s="709"/>
      <c r="H26" s="893"/>
    </row>
    <row r="27" spans="2:8" ht="37.5" customHeight="1">
      <c r="D27" s="339"/>
    </row>
    <row r="28" spans="2:8" s="876" customFormat="1" ht="37.5" customHeight="1">
      <c r="F28" s="883"/>
      <c r="H28" s="713"/>
    </row>
  </sheetData>
  <mergeCells count="8">
    <mergeCell ref="F1:G1"/>
    <mergeCell ref="G17:G18"/>
    <mergeCell ref="H17:H21"/>
    <mergeCell ref="B7:B11"/>
    <mergeCell ref="B12:B16"/>
    <mergeCell ref="B17:B21"/>
    <mergeCell ref="D3:E3"/>
    <mergeCell ref="H15:H16"/>
  </mergeCells>
  <phoneticPr fontId="38"/>
  <pageMargins left="0.51181102362204722" right="0.31496062992125984" top="0.59055118110236227" bottom="0.43307086614173229" header="0.31496062992125984" footer="0.31496062992125984"/>
  <pageSetup paperSize="9" scale="90" orientation="portrait" r:id="rId1"/>
  <headerFooter>
    <oddFooter>&amp;R&amp;K00-0482022.10.12.改訂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7678E-7705-4691-9D4A-BBC5F89653C3}">
  <dimension ref="A1:L38"/>
  <sheetViews>
    <sheetView showZeros="0" topLeftCell="A16" zoomScaleNormal="100" zoomScaleSheetLayoutView="100" workbookViewId="0">
      <selection activeCell="C33" sqref="D37:F37"/>
    </sheetView>
  </sheetViews>
  <sheetFormatPr defaultColWidth="7.875" defaultRowHeight="17.25" customHeight="1"/>
  <cols>
    <col min="1" max="1" width="4.125" style="119" customWidth="1"/>
    <col min="2" max="2" width="5" style="117" customWidth="1"/>
    <col min="3" max="3" width="16.25" style="117" customWidth="1"/>
    <col min="4" max="4" width="16.875" style="117" customWidth="1"/>
    <col min="5" max="5" width="20.75" style="117" customWidth="1"/>
    <col min="6" max="6" width="17.375" style="117" customWidth="1"/>
    <col min="7" max="7" width="8.5" style="117" customWidth="1"/>
    <col min="8" max="8" width="5.375" style="117" customWidth="1"/>
    <col min="9" max="16384" width="7.875" style="117"/>
  </cols>
  <sheetData>
    <row r="1" spans="1:12" ht="18.75" customHeight="1">
      <c r="B1" s="1411" t="s">
        <v>410</v>
      </c>
      <c r="C1" s="1412"/>
      <c r="F1" s="1409" t="str">
        <f>工事!C14</f>
        <v>　　年　　　月　　　日</v>
      </c>
      <c r="G1" s="1409"/>
    </row>
    <row r="2" spans="1:12" ht="17.25" customHeight="1">
      <c r="B2" s="120"/>
      <c r="H2" s="761"/>
      <c r="I2" s="130"/>
      <c r="J2"/>
      <c r="K2"/>
      <c r="L2"/>
    </row>
    <row r="3" spans="1:12" ht="17.25" customHeight="1">
      <c r="B3" s="121" t="s">
        <v>411</v>
      </c>
      <c r="E3" s="119"/>
      <c r="H3" s="905"/>
      <c r="I3" s="906"/>
      <c r="J3" s="904"/>
      <c r="K3" s="904"/>
      <c r="L3" s="904"/>
    </row>
    <row r="4" spans="1:12" ht="21" customHeight="1">
      <c r="B4" s="121"/>
      <c r="E4" s="119" t="s">
        <v>412</v>
      </c>
      <c r="F4" s="1407" t="s">
        <v>413</v>
      </c>
      <c r="G4" s="1407"/>
      <c r="H4" s="904"/>
      <c r="I4" s="906" t="s">
        <v>414</v>
      </c>
      <c r="J4" s="904"/>
      <c r="K4" s="904"/>
      <c r="L4" s="904"/>
    </row>
    <row r="5" spans="1:12" ht="24" customHeight="1">
      <c r="E5" s="119" t="s">
        <v>415</v>
      </c>
      <c r="F5" s="1408">
        <f>工事!C5</f>
        <v>0</v>
      </c>
      <c r="G5" s="1408"/>
      <c r="H5" s="905"/>
      <c r="I5" s="906" t="s">
        <v>416</v>
      </c>
      <c r="J5" s="904"/>
      <c r="K5" s="904"/>
      <c r="L5" s="904"/>
    </row>
    <row r="6" spans="1:12" ht="17.25" customHeight="1">
      <c r="H6" s="905"/>
      <c r="I6" s="906" t="s">
        <v>417</v>
      </c>
      <c r="J6" s="904"/>
      <c r="K6" s="904"/>
      <c r="L6" s="904"/>
    </row>
    <row r="7" spans="1:12" ht="24" customHeight="1">
      <c r="B7" s="1410" t="s">
        <v>418</v>
      </c>
      <c r="C7" s="1410"/>
      <c r="D7" s="1410"/>
      <c r="E7" s="1410"/>
      <c r="F7" s="1410"/>
      <c r="H7" s="904"/>
      <c r="I7" s="906"/>
      <c r="J7" s="904"/>
      <c r="K7" s="904"/>
      <c r="L7" s="904"/>
    </row>
    <row r="9" spans="1:12" s="118" customFormat="1" ht="18.75" customHeight="1">
      <c r="A9" s="122"/>
      <c r="B9" s="118" t="s">
        <v>419</v>
      </c>
    </row>
    <row r="10" spans="1:12" s="118" customFormat="1" ht="18.75" customHeight="1">
      <c r="A10" s="122"/>
      <c r="B10" s="118" t="s">
        <v>420</v>
      </c>
    </row>
    <row r="11" spans="1:12" s="118" customFormat="1" ht="18.75" customHeight="1">
      <c r="A11" s="122"/>
      <c r="B11" s="118" t="s">
        <v>421</v>
      </c>
    </row>
    <row r="12" spans="1:12" s="118" customFormat="1" ht="18.75" customHeight="1">
      <c r="A12" s="122"/>
      <c r="B12" s="118" t="s">
        <v>422</v>
      </c>
    </row>
    <row r="13" spans="1:12" s="118" customFormat="1" ht="18.75" customHeight="1">
      <c r="A13" s="122"/>
      <c r="B13" s="118" t="s">
        <v>423</v>
      </c>
    </row>
    <row r="14" spans="1:12" s="118" customFormat="1" ht="18.75" customHeight="1">
      <c r="A14" s="122"/>
      <c r="B14" s="118" t="s">
        <v>424</v>
      </c>
    </row>
    <row r="15" spans="1:12" s="118" customFormat="1" ht="18.75" customHeight="1">
      <c r="A15" s="122"/>
      <c r="B15" s="118" t="s">
        <v>425</v>
      </c>
    </row>
    <row r="16" spans="1:12" s="118" customFormat="1" ht="18.75" customHeight="1">
      <c r="A16" s="122"/>
    </row>
    <row r="17" spans="1:7" s="118" customFormat="1" ht="18.75" customHeight="1">
      <c r="A17" s="122" t="s">
        <v>426</v>
      </c>
      <c r="B17" s="118" t="s">
        <v>427</v>
      </c>
    </row>
    <row r="18" spans="1:7" s="118" customFormat="1" ht="18.75" customHeight="1">
      <c r="A18" s="122"/>
      <c r="B18" s="118" t="s">
        <v>428</v>
      </c>
    </row>
    <row r="19" spans="1:7" s="118" customFormat="1" ht="18.75" customHeight="1">
      <c r="A19" s="122"/>
      <c r="B19" s="118" t="s">
        <v>429</v>
      </c>
    </row>
    <row r="20" spans="1:7" s="118" customFormat="1" ht="18.75" customHeight="1">
      <c r="A20" s="122"/>
      <c r="B20" s="118" t="s">
        <v>430</v>
      </c>
    </row>
    <row r="21" spans="1:7" s="118" customFormat="1" ht="18.75" customHeight="1">
      <c r="A21" s="122"/>
      <c r="B21" s="118" t="s">
        <v>431</v>
      </c>
    </row>
    <row r="22" spans="1:7" s="118" customFormat="1" ht="18.75" customHeight="1">
      <c r="A22" s="122"/>
      <c r="B22" s="118" t="s">
        <v>432</v>
      </c>
    </row>
    <row r="23" spans="1:7" s="118" customFormat="1" ht="18.75" customHeight="1">
      <c r="A23" s="122"/>
      <c r="B23" s="118" t="s">
        <v>433</v>
      </c>
    </row>
    <row r="24" spans="1:7" s="118" customFormat="1" ht="18.75" customHeight="1">
      <c r="A24" s="122"/>
    </row>
    <row r="25" spans="1:7" s="118" customFormat="1" ht="18.75" customHeight="1">
      <c r="A25" s="122" t="s">
        <v>434</v>
      </c>
      <c r="B25" s="118" t="s">
        <v>435</v>
      </c>
    </row>
    <row r="26" spans="1:7" s="118" customFormat="1" ht="18.75" customHeight="1">
      <c r="A26" s="122"/>
      <c r="B26" s="118" t="s">
        <v>436</v>
      </c>
    </row>
    <row r="27" spans="1:7" s="118" customFormat="1" ht="18.75" customHeight="1">
      <c r="A27" s="122"/>
      <c r="B27" s="118" t="s">
        <v>437</v>
      </c>
    </row>
    <row r="28" spans="1:7" s="118" customFormat="1" ht="18.75" customHeight="1">
      <c r="A28" s="122"/>
      <c r="B28" s="118" t="s">
        <v>438</v>
      </c>
    </row>
    <row r="29" spans="1:7" s="118" customFormat="1" ht="18.75" customHeight="1">
      <c r="A29" s="122"/>
    </row>
    <row r="30" spans="1:7" s="118" customFormat="1" ht="18.75" customHeight="1">
      <c r="A30" s="122"/>
      <c r="C30" s="118" t="s">
        <v>439</v>
      </c>
    </row>
    <row r="31" spans="1:7" s="118" customFormat="1" ht="11.25" customHeight="1">
      <c r="A31" s="122"/>
    </row>
    <row r="32" spans="1:7" s="118" customFormat="1" ht="32.25" customHeight="1">
      <c r="A32" s="122"/>
      <c r="C32" s="500" t="s">
        <v>440</v>
      </c>
      <c r="D32" s="501" t="s">
        <v>441</v>
      </c>
      <c r="E32" s="474"/>
      <c r="F32" s="474"/>
      <c r="G32" s="502"/>
    </row>
    <row r="33" spans="1:7" s="118" customFormat="1" ht="32.25" customHeight="1">
      <c r="A33" s="122"/>
      <c r="C33" s="503" t="s">
        <v>442</v>
      </c>
      <c r="D33" s="1416">
        <f>工事!C3</f>
        <v>0</v>
      </c>
      <c r="E33" s="1417"/>
      <c r="F33" s="1418"/>
      <c r="G33" s="502"/>
    </row>
    <row r="34" spans="1:7" s="118" customFormat="1" ht="32.25" customHeight="1">
      <c r="A34" s="122"/>
      <c r="C34" s="504" t="s">
        <v>90</v>
      </c>
      <c r="D34" s="1416">
        <f>工事!C4</f>
        <v>0</v>
      </c>
      <c r="E34" s="1417"/>
      <c r="F34" s="1418"/>
      <c r="G34" s="502"/>
    </row>
    <row r="35" spans="1:7" s="118" customFormat="1" ht="32.25" customHeight="1">
      <c r="A35" s="122"/>
      <c r="C35" s="500" t="s">
        <v>92</v>
      </c>
      <c r="D35" s="1416">
        <f>工事!C6</f>
        <v>0</v>
      </c>
      <c r="E35" s="1417"/>
      <c r="F35" s="1418"/>
      <c r="G35" s="502"/>
    </row>
    <row r="36" spans="1:7" s="118" customFormat="1" ht="32.25" customHeight="1">
      <c r="A36" s="122"/>
      <c r="C36" s="505" t="s">
        <v>443</v>
      </c>
      <c r="D36" s="1416">
        <f>工事!C9</f>
        <v>0</v>
      </c>
      <c r="E36" s="1417"/>
      <c r="F36" s="1418"/>
      <c r="G36" s="502"/>
    </row>
    <row r="37" spans="1:7" s="118" customFormat="1" ht="32.25" customHeight="1">
      <c r="A37" s="122"/>
      <c r="C37" s="506" t="s">
        <v>444</v>
      </c>
      <c r="D37" s="1416">
        <f>工事!C10</f>
        <v>0</v>
      </c>
      <c r="E37" s="1417"/>
      <c r="F37" s="1418"/>
      <c r="G37" s="502"/>
    </row>
    <row r="38" spans="1:7" s="118" customFormat="1" ht="32.25" customHeight="1">
      <c r="A38" s="122"/>
      <c r="C38" s="506" t="s">
        <v>445</v>
      </c>
      <c r="D38" s="1413">
        <f>工事!C21</f>
        <v>0</v>
      </c>
      <c r="E38" s="1414"/>
      <c r="F38" s="1415"/>
      <c r="G38" s="502"/>
    </row>
  </sheetData>
  <mergeCells count="11">
    <mergeCell ref="D38:F38"/>
    <mergeCell ref="D33:F33"/>
    <mergeCell ref="D34:F34"/>
    <mergeCell ref="D35:F35"/>
    <mergeCell ref="D36:F36"/>
    <mergeCell ref="D37:F37"/>
    <mergeCell ref="F4:G4"/>
    <mergeCell ref="F5:G5"/>
    <mergeCell ref="F1:G1"/>
    <mergeCell ref="B7:F7"/>
    <mergeCell ref="B1:C1"/>
  </mergeCells>
  <phoneticPr fontId="7"/>
  <pageMargins left="0.6692913385826772" right="0.59055118110236227" top="0.6692913385826772" bottom="0.55118110236220474" header="0.31496062992125984" footer="0.31496062992125984"/>
  <pageSetup paperSize="9" orientation="portrait" r:id="rId1"/>
  <headerFooter>
    <oddFooter>&amp;R&amp;K00-0482022.10.12.改訂</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7280A-D65B-4DAB-9149-CF7ADDEA40AE}">
  <sheetPr>
    <tabColor rgb="FFFFFF99"/>
  </sheetPr>
  <dimension ref="A1:AJ63"/>
  <sheetViews>
    <sheetView showZeros="0" zoomScale="90" zoomScaleNormal="90" zoomScaleSheetLayoutView="90" workbookViewId="0">
      <selection activeCell="C33" sqref="E37"/>
    </sheetView>
  </sheetViews>
  <sheetFormatPr defaultColWidth="9" defaultRowHeight="14.25" customHeight="1"/>
  <cols>
    <col min="1" max="1" width="3.375" style="1" customWidth="1"/>
    <col min="2" max="2" width="5" style="1" customWidth="1"/>
    <col min="3" max="3" width="11.25" style="1" customWidth="1"/>
    <col min="4" max="4" width="9.875" style="1" customWidth="1"/>
    <col min="5" max="5" width="8.75" style="1" customWidth="1"/>
    <col min="6" max="6" width="6.375" style="1" customWidth="1"/>
    <col min="7" max="7" width="9.375" style="1" customWidth="1"/>
    <col min="8" max="8" width="3.5" style="1" customWidth="1"/>
    <col min="9" max="9" width="2.875" style="1" customWidth="1"/>
    <col min="10" max="10" width="7.375" style="1" customWidth="1"/>
    <col min="11" max="11" width="4.875" style="1" customWidth="1"/>
    <col min="12" max="12" width="7.5" style="1" customWidth="1"/>
    <col min="13" max="13" width="15.125" style="1" customWidth="1"/>
    <col min="14" max="14" width="9" style="1" customWidth="1"/>
    <col min="15" max="15" width="3.5" style="1" customWidth="1"/>
    <col min="16" max="16" width="11.75" style="1" customWidth="1"/>
    <col min="17" max="17" width="2.375" style="1" customWidth="1"/>
    <col min="18" max="18" width="3.375" style="1" customWidth="1"/>
    <col min="19" max="19" width="9" style="1" customWidth="1"/>
    <col min="20" max="20" width="7.125" style="1" customWidth="1"/>
    <col min="21" max="21" width="11.875" style="1" customWidth="1"/>
    <col min="22" max="22" width="3.625" style="1" customWidth="1"/>
    <col min="23" max="23" width="3.125" style="1" customWidth="1"/>
    <col min="24" max="24" width="8.125" style="1" customWidth="1"/>
    <col min="25" max="25" width="2.625" style="1" customWidth="1"/>
    <col min="26" max="26" width="3" style="1" customWidth="1"/>
    <col min="27" max="27" width="8.5" style="1" customWidth="1"/>
    <col min="28" max="28" width="16.25" style="1" customWidth="1"/>
    <col min="29" max="29" width="0.875" style="1" customWidth="1"/>
    <col min="30" max="30" width="4.375" style="1" customWidth="1"/>
    <col min="31" max="31" width="4.375" style="1" bestFit="1" customWidth="1"/>
    <col min="32" max="16384" width="9" style="1"/>
  </cols>
  <sheetData>
    <row r="1" spans="1:36" s="800" customFormat="1" ht="22.5" customHeight="1">
      <c r="A1" s="859"/>
      <c r="B1" s="859"/>
      <c r="C1" s="859"/>
      <c r="D1" s="860" t="s">
        <v>446</v>
      </c>
      <c r="E1" s="1158" t="s">
        <v>447</v>
      </c>
      <c r="F1" s="861" t="s">
        <v>448</v>
      </c>
      <c r="G1" s="859"/>
      <c r="H1" s="859"/>
      <c r="I1" s="859"/>
      <c r="J1" s="859"/>
      <c r="K1" s="859"/>
      <c r="L1" s="859"/>
      <c r="M1" s="859"/>
      <c r="N1" s="859"/>
      <c r="O1" s="846"/>
      <c r="P1" s="845" t="s">
        <v>449</v>
      </c>
      <c r="Q1" s="839"/>
      <c r="R1" s="846"/>
      <c r="S1" s="1158" t="s">
        <v>447</v>
      </c>
      <c r="T1" s="839" t="s">
        <v>450</v>
      </c>
      <c r="U1" s="846"/>
      <c r="V1" s="846"/>
      <c r="W1" s="846"/>
      <c r="X1" s="846"/>
      <c r="Y1" s="846"/>
      <c r="Z1" s="846"/>
      <c r="AA1" s="846"/>
      <c r="AB1" s="846"/>
    </row>
    <row r="2" spans="1:36" ht="12" customHeight="1">
      <c r="B2" s="212"/>
      <c r="C2" s="212"/>
      <c r="AF2" s="1165"/>
      <c r="AG2" s="1160"/>
      <c r="AH2" s="1160"/>
      <c r="AI2" s="1160"/>
    </row>
    <row r="3" spans="1:36" ht="14.25" customHeight="1">
      <c r="B3" s="1807" t="s">
        <v>451</v>
      </c>
      <c r="C3" s="1808"/>
      <c r="D3" s="1809"/>
      <c r="F3" s="1810" t="s">
        <v>452</v>
      </c>
      <c r="G3" s="1810"/>
      <c r="H3" s="1810"/>
      <c r="I3" s="1810"/>
      <c r="J3" s="1810"/>
      <c r="AA3" s="698"/>
      <c r="AB3" s="698"/>
      <c r="AC3" s="698"/>
      <c r="AE3" s="1162"/>
    </row>
    <row r="4" spans="1:36" ht="19.5">
      <c r="F4" s="1810"/>
      <c r="G4" s="1810"/>
      <c r="H4" s="1810"/>
      <c r="I4" s="1810"/>
      <c r="J4" s="1810"/>
      <c r="L4" s="1806" t="str">
        <f>登録!I7</f>
        <v>　　年　　　月　　　日</v>
      </c>
      <c r="M4" s="1806"/>
      <c r="O4" s="531"/>
      <c r="P4" s="531"/>
      <c r="Q4" s="531"/>
      <c r="R4" s="531"/>
      <c r="AA4" s="207"/>
      <c r="AE4" s="1162"/>
      <c r="AG4" s="1161"/>
      <c r="AH4" s="1161"/>
      <c r="AI4" s="1161"/>
    </row>
    <row r="5" spans="1:36" ht="21.75" customHeight="1">
      <c r="B5" s="1546" t="s">
        <v>453</v>
      </c>
      <c r="C5" s="1546"/>
      <c r="D5" s="1546"/>
      <c r="E5" s="1804" t="str">
        <f>登録!D8</f>
        <v>南部建設株式会社</v>
      </c>
      <c r="F5" s="1804"/>
      <c r="G5" s="1804"/>
      <c r="H5" s="1804"/>
      <c r="I5" s="1804"/>
      <c r="K5" s="1805">
        <f>登録!D45</f>
        <v>30360723117522</v>
      </c>
      <c r="L5" s="1805"/>
      <c r="M5" s="1805"/>
      <c r="O5" s="532" t="s">
        <v>454</v>
      </c>
      <c r="P5" s="532"/>
      <c r="Q5" s="532"/>
      <c r="R5" s="532"/>
      <c r="S5" s="531"/>
      <c r="T5" s="531"/>
      <c r="AA5" s="698"/>
      <c r="AD5" s="1159"/>
      <c r="AE5" s="1159"/>
      <c r="AG5" s="1164"/>
      <c r="AH5" s="1164"/>
      <c r="AI5" s="1160"/>
      <c r="AJ5" s="1161"/>
    </row>
    <row r="6" spans="1:36" ht="20.25" customHeight="1">
      <c r="B6" s="1569" t="s">
        <v>455</v>
      </c>
      <c r="C6" s="1569"/>
      <c r="D6" s="1569"/>
      <c r="E6" s="1813">
        <f>登録!D3</f>
        <v>0</v>
      </c>
      <c r="F6" s="1813"/>
      <c r="G6" s="1813"/>
      <c r="H6" s="1813"/>
      <c r="I6" s="1813"/>
      <c r="J6" s="1813"/>
      <c r="K6" s="1814">
        <f>登録!D46</f>
        <v>0</v>
      </c>
      <c r="L6" s="1814"/>
      <c r="M6" s="1814"/>
      <c r="O6" s="1551" t="s">
        <v>456</v>
      </c>
      <c r="P6" s="1552"/>
      <c r="Q6" s="1815">
        <f>登録!I8</f>
        <v>0</v>
      </c>
      <c r="R6" s="1816"/>
      <c r="S6" s="1816"/>
      <c r="T6" s="1816"/>
      <c r="U6" s="1816"/>
      <c r="V6" s="1289"/>
      <c r="W6" s="1767" t="s">
        <v>152</v>
      </c>
      <c r="X6" s="1558"/>
      <c r="Y6" s="1770">
        <f>登録!I11</f>
        <v>0</v>
      </c>
      <c r="Z6" s="1770"/>
      <c r="AA6" s="1770"/>
      <c r="AB6" s="1771"/>
      <c r="AD6" s="1162"/>
      <c r="AG6" s="1164"/>
      <c r="AH6" s="1160"/>
      <c r="AI6" s="1163"/>
      <c r="AJ6" s="1161"/>
    </row>
    <row r="7" spans="1:36" ht="6.75" customHeight="1">
      <c r="B7" s="533"/>
      <c r="C7" s="533"/>
      <c r="D7" s="533"/>
      <c r="E7" s="278"/>
      <c r="F7" s="278"/>
      <c r="G7" s="278"/>
      <c r="H7" s="278"/>
      <c r="I7" s="278"/>
      <c r="J7" s="278"/>
      <c r="K7" s="278"/>
      <c r="L7" s="278"/>
      <c r="M7" s="278"/>
      <c r="O7" s="1787"/>
      <c r="P7" s="1681"/>
      <c r="Q7" s="1817"/>
      <c r="R7" s="1818"/>
      <c r="S7" s="1818"/>
      <c r="T7" s="1818"/>
      <c r="U7" s="1818"/>
      <c r="V7" s="278"/>
      <c r="W7" s="1768"/>
      <c r="X7" s="1656"/>
      <c r="Y7" s="1772"/>
      <c r="Z7" s="1772"/>
      <c r="AA7" s="1772"/>
      <c r="AB7" s="1773"/>
      <c r="AD7" s="1162"/>
      <c r="AG7" s="1161"/>
      <c r="AH7" s="1161"/>
      <c r="AI7" s="1161"/>
      <c r="AJ7" s="1161"/>
    </row>
    <row r="8" spans="1:36" ht="18.75" customHeight="1">
      <c r="B8" s="1551" t="s">
        <v>457</v>
      </c>
      <c r="C8" s="1786"/>
      <c r="D8" s="1791" t="s">
        <v>458</v>
      </c>
      <c r="E8" s="1699"/>
      <c r="F8" s="1762"/>
      <c r="G8" s="1699" t="s">
        <v>459</v>
      </c>
      <c r="H8" s="1699"/>
      <c r="I8" s="1699"/>
      <c r="J8" s="1699"/>
      <c r="K8" s="1699"/>
      <c r="L8" s="1698" t="s">
        <v>460</v>
      </c>
      <c r="M8" s="1700"/>
      <c r="O8" s="1474"/>
      <c r="P8" s="1723"/>
      <c r="Q8" s="1811">
        <f>登録!I45</f>
        <v>0</v>
      </c>
      <c r="R8" s="1812"/>
      <c r="S8" s="1812"/>
      <c r="T8" s="1812"/>
      <c r="U8" s="1812"/>
      <c r="V8" s="278"/>
      <c r="W8" s="1769"/>
      <c r="X8" s="1476"/>
      <c r="Y8" s="1774"/>
      <c r="Z8" s="1774"/>
      <c r="AA8" s="1774"/>
      <c r="AB8" s="1775"/>
      <c r="AC8" s="1175"/>
    </row>
    <row r="9" spans="1:36" ht="14.25" customHeight="1">
      <c r="B9" s="1787"/>
      <c r="C9" s="1788"/>
      <c r="D9" s="1776" t="str">
        <f>登録!D23</f>
        <v>土木・建築・大工　内装仕上・塗装　とび・土工　屋根</v>
      </c>
      <c r="E9" s="1777"/>
      <c r="F9" s="1780" t="s">
        <v>461</v>
      </c>
      <c r="G9" s="1782" t="str">
        <f>登録!D24</f>
        <v>知事・特定</v>
      </c>
      <c r="H9" s="1784">
        <f>登録!D25</f>
        <v>4</v>
      </c>
      <c r="I9" s="1545" t="s">
        <v>462</v>
      </c>
      <c r="J9" s="1525">
        <f>登録!D26</f>
        <v>53271</v>
      </c>
      <c r="K9" s="1558" t="s">
        <v>463</v>
      </c>
      <c r="L9" s="1794">
        <f>工事!C23</f>
        <v>44800</v>
      </c>
      <c r="M9" s="1795"/>
      <c r="O9" s="1471" t="s">
        <v>464</v>
      </c>
      <c r="P9" s="1687"/>
      <c r="Q9" s="1187" t="s">
        <v>155</v>
      </c>
      <c r="R9" s="1798">
        <f>登録!I12</f>
        <v>0</v>
      </c>
      <c r="S9" s="1798"/>
      <c r="T9" s="441"/>
      <c r="U9" s="441"/>
      <c r="V9" s="441"/>
      <c r="W9" s="441"/>
      <c r="X9" s="441"/>
      <c r="Y9" s="441"/>
      <c r="Z9" s="441"/>
      <c r="AA9" s="441"/>
      <c r="AB9" s="1291"/>
      <c r="AC9" s="1175"/>
    </row>
    <row r="10" spans="1:36" ht="16.5" customHeight="1">
      <c r="B10" s="1787"/>
      <c r="C10" s="1788"/>
      <c r="D10" s="1778"/>
      <c r="E10" s="1779"/>
      <c r="F10" s="1781"/>
      <c r="G10" s="1783"/>
      <c r="H10" s="1785"/>
      <c r="I10" s="1475"/>
      <c r="J10" s="1495"/>
      <c r="K10" s="1476"/>
      <c r="L10" s="1796"/>
      <c r="M10" s="1797"/>
      <c r="O10" s="1591"/>
      <c r="P10" s="1681"/>
      <c r="Q10" s="278"/>
      <c r="R10" s="1792">
        <f>登録!I13</f>
        <v>0</v>
      </c>
      <c r="S10" s="1792"/>
      <c r="T10" s="1792"/>
      <c r="U10" s="1792"/>
      <c r="V10" s="1792"/>
      <c r="W10" s="1792"/>
      <c r="X10" s="1792"/>
      <c r="Y10" s="1792"/>
      <c r="Z10" s="1792"/>
      <c r="AA10" s="1792"/>
      <c r="AB10" s="1793"/>
      <c r="AC10" s="278"/>
    </row>
    <row r="11" spans="1:36" ht="14.25" customHeight="1">
      <c r="B11" s="1787"/>
      <c r="C11" s="1788"/>
      <c r="D11" s="1741" t="str">
        <f>登録!D28</f>
        <v>ﾀｲﾙ・れんが・ﾌﾞﾛｯｸ防水・建具・屋根　解体</v>
      </c>
      <c r="E11" s="1742"/>
      <c r="F11" s="1745" t="s">
        <v>461</v>
      </c>
      <c r="G11" s="1747" t="str">
        <f>登録!D29</f>
        <v>知事・特定</v>
      </c>
      <c r="H11" s="1749">
        <f>登録!D30</f>
        <v>4</v>
      </c>
      <c r="I11" s="1546" t="s">
        <v>462</v>
      </c>
      <c r="J11" s="1751">
        <f>登録!D31</f>
        <v>53271</v>
      </c>
      <c r="K11" s="1656" t="s">
        <v>463</v>
      </c>
      <c r="L11" s="1794">
        <f>登録!D32</f>
        <v>44800</v>
      </c>
      <c r="M11" s="1795"/>
      <c r="O11" s="1801"/>
      <c r="P11" s="1802"/>
      <c r="Q11" s="33"/>
      <c r="R11" s="33"/>
      <c r="S11" s="33"/>
      <c r="T11" s="33"/>
      <c r="U11" s="1179"/>
      <c r="V11" s="1803" t="s">
        <v>465</v>
      </c>
      <c r="W11" s="1803"/>
      <c r="X11" s="1671">
        <f>登録!I14</f>
        <v>0</v>
      </c>
      <c r="Y11" s="1671"/>
      <c r="Z11" s="1671"/>
      <c r="AA11" s="1179" t="s">
        <v>466</v>
      </c>
      <c r="AB11" s="489">
        <f>登録!I15</f>
        <v>0</v>
      </c>
      <c r="AC11" s="534"/>
    </row>
    <row r="12" spans="1:36" ht="16.5" customHeight="1">
      <c r="B12" s="1789"/>
      <c r="C12" s="1790"/>
      <c r="D12" s="1743"/>
      <c r="E12" s="1744"/>
      <c r="F12" s="1746"/>
      <c r="G12" s="1748"/>
      <c r="H12" s="1750"/>
      <c r="I12" s="1555"/>
      <c r="J12" s="1752"/>
      <c r="K12" s="1691"/>
      <c r="L12" s="1799"/>
      <c r="M12" s="1800"/>
      <c r="O12" s="1591" t="s">
        <v>467</v>
      </c>
      <c r="P12" s="1730"/>
      <c r="Q12" s="278"/>
      <c r="R12" s="1737">
        <f>$D$14</f>
        <v>0</v>
      </c>
      <c r="S12" s="1737"/>
      <c r="T12" s="1737"/>
      <c r="U12" s="1737"/>
      <c r="V12" s="1737"/>
      <c r="W12" s="1737"/>
      <c r="X12" s="1737"/>
      <c r="Y12" s="1737"/>
      <c r="Z12" s="1737"/>
      <c r="AA12" s="1737"/>
      <c r="AB12" s="1738"/>
      <c r="AC12" s="534"/>
    </row>
    <row r="13" spans="1:36" ht="14.25" customHeight="1">
      <c r="O13" s="1591" t="s">
        <v>468</v>
      </c>
      <c r="P13" s="1681"/>
      <c r="Q13" s="278"/>
      <c r="R13" s="1739"/>
      <c r="S13" s="1739"/>
      <c r="T13" s="1739"/>
      <c r="U13" s="1739"/>
      <c r="V13" s="1739"/>
      <c r="W13" s="1739"/>
      <c r="X13" s="1739"/>
      <c r="Y13" s="1739"/>
      <c r="Z13" s="1739"/>
      <c r="AA13" s="1739"/>
      <c r="AB13" s="1740"/>
      <c r="AC13" s="698"/>
    </row>
    <row r="14" spans="1:36" ht="14.25" customHeight="1">
      <c r="B14" s="1551" t="s">
        <v>469</v>
      </c>
      <c r="C14" s="1552"/>
      <c r="D14" s="1724">
        <f>登録!D2</f>
        <v>0</v>
      </c>
      <c r="E14" s="1725"/>
      <c r="F14" s="1725"/>
      <c r="G14" s="1725"/>
      <c r="H14" s="1725"/>
      <c r="I14" s="1725"/>
      <c r="J14" s="1725"/>
      <c r="K14" s="1725"/>
      <c r="L14" s="1725"/>
      <c r="M14" s="1726"/>
      <c r="O14" s="1591" t="s">
        <v>148</v>
      </c>
      <c r="P14" s="1730"/>
      <c r="Q14" s="278"/>
      <c r="R14" s="490" t="str">
        <f>登録!I9&amp;"／"&amp;登録!I10</f>
        <v>／</v>
      </c>
      <c r="S14" s="840"/>
      <c r="T14" s="840"/>
      <c r="U14" s="840"/>
      <c r="V14" s="840"/>
      <c r="W14" s="840"/>
      <c r="X14" s="840"/>
      <c r="Y14" s="840"/>
      <c r="Z14" s="840"/>
      <c r="AA14" s="840"/>
      <c r="AB14" s="841"/>
      <c r="AC14" s="698"/>
    </row>
    <row r="15" spans="1:36" ht="15" customHeight="1">
      <c r="B15" s="1591"/>
      <c r="C15" s="1681"/>
      <c r="D15" s="1727"/>
      <c r="E15" s="1728"/>
      <c r="F15" s="1728"/>
      <c r="G15" s="1728"/>
      <c r="H15" s="1728"/>
      <c r="I15" s="1728"/>
      <c r="J15" s="1728"/>
      <c r="K15" s="1728"/>
      <c r="L15" s="1728"/>
      <c r="M15" s="1729"/>
      <c r="O15" s="1471" t="s">
        <v>470</v>
      </c>
      <c r="P15" s="1687"/>
      <c r="Q15" s="441"/>
      <c r="R15" s="810" t="s">
        <v>471</v>
      </c>
      <c r="S15" s="1688" t="str">
        <f>登録!I5</f>
        <v>　　年　　　月　　　日</v>
      </c>
      <c r="T15" s="1688"/>
      <c r="U15" s="1688"/>
      <c r="V15" s="441"/>
      <c r="W15" s="1689" t="s">
        <v>472</v>
      </c>
      <c r="X15" s="1473"/>
      <c r="Y15" s="1692" t="str">
        <f>登録!I4</f>
        <v>　　年　　　月　　　日</v>
      </c>
      <c r="Z15" s="1693"/>
      <c r="AA15" s="1693"/>
      <c r="AB15" s="1694"/>
      <c r="AC15" s="534"/>
    </row>
    <row r="16" spans="1:36" ht="15" customHeight="1">
      <c r="B16" s="1474"/>
      <c r="C16" s="1723"/>
      <c r="D16" s="1763" t="str">
        <f>登録!D10</f>
        <v>建築工事</v>
      </c>
      <c r="E16" s="1764"/>
      <c r="F16" s="1764"/>
      <c r="G16" s="1764"/>
      <c r="H16" s="1764"/>
      <c r="I16" s="1764"/>
      <c r="J16" s="1764"/>
      <c r="K16" s="1764"/>
      <c r="L16" s="1764"/>
      <c r="M16" s="1765"/>
      <c r="O16" s="1553"/>
      <c r="P16" s="1554"/>
      <c r="Q16" s="1190"/>
      <c r="R16" s="535" t="s">
        <v>473</v>
      </c>
      <c r="S16" s="1766" t="str">
        <f>登録!I6</f>
        <v>　　年　　　月　　　日</v>
      </c>
      <c r="T16" s="1766"/>
      <c r="U16" s="1766"/>
      <c r="V16" s="1190"/>
      <c r="W16" s="1690"/>
      <c r="X16" s="1691"/>
      <c r="Y16" s="1695"/>
      <c r="Z16" s="1696"/>
      <c r="AA16" s="1696"/>
      <c r="AB16" s="1697"/>
      <c r="AC16" s="316"/>
    </row>
    <row r="17" spans="2:29" ht="15.75" customHeight="1">
      <c r="B17" s="1731" t="s">
        <v>474</v>
      </c>
      <c r="C17" s="1687"/>
      <c r="D17" s="1732">
        <f>登録!E4</f>
        <v>0</v>
      </c>
      <c r="E17" s="1733"/>
      <c r="F17" s="1733"/>
      <c r="G17" s="1733"/>
      <c r="H17" s="1733"/>
      <c r="I17" s="1733"/>
      <c r="J17" s="1733"/>
      <c r="K17" s="1733"/>
      <c r="L17" s="1733"/>
      <c r="M17" s="1734"/>
      <c r="O17" s="278"/>
      <c r="P17" s="278"/>
      <c r="Q17" s="278"/>
      <c r="R17" s="278"/>
      <c r="S17" s="278"/>
      <c r="T17" s="278"/>
      <c r="U17" s="278"/>
      <c r="V17" s="278"/>
      <c r="W17" s="278"/>
      <c r="X17" s="278"/>
      <c r="Y17" s="278" t="s">
        <v>475</v>
      </c>
      <c r="Z17" s="278"/>
      <c r="AA17" s="278"/>
      <c r="AB17" s="278"/>
      <c r="AC17" s="316"/>
    </row>
    <row r="18" spans="2:29" ht="13.5" customHeight="1">
      <c r="B18" s="1591"/>
      <c r="C18" s="1681"/>
      <c r="D18" s="1735"/>
      <c r="E18" s="1735"/>
      <c r="F18" s="1735"/>
      <c r="G18" s="1735"/>
      <c r="H18" s="1735"/>
      <c r="I18" s="1735"/>
      <c r="J18" s="1735"/>
      <c r="K18" s="1735"/>
      <c r="L18" s="1735"/>
      <c r="M18" s="1736"/>
      <c r="O18" s="1551" t="s">
        <v>457</v>
      </c>
      <c r="P18" s="1552"/>
      <c r="Q18" s="1759" t="s">
        <v>476</v>
      </c>
      <c r="R18" s="1760"/>
      <c r="S18" s="1760"/>
      <c r="T18" s="1761"/>
      <c r="U18" s="1698" t="s">
        <v>477</v>
      </c>
      <c r="V18" s="1699"/>
      <c r="W18" s="1699"/>
      <c r="X18" s="1699"/>
      <c r="Y18" s="1699"/>
      <c r="Z18" s="1762"/>
      <c r="AA18" s="1699" t="s">
        <v>460</v>
      </c>
      <c r="AB18" s="1700"/>
      <c r="AC18" s="278"/>
    </row>
    <row r="19" spans="2:29" ht="17.25" customHeight="1">
      <c r="B19" s="1474"/>
      <c r="C19" s="1723"/>
      <c r="D19" s="536"/>
      <c r="E19" s="735">
        <f>登録!E6</f>
        <v>0</v>
      </c>
      <c r="F19" s="33"/>
      <c r="G19" s="735">
        <f>登録!E7</f>
        <v>0</v>
      </c>
      <c r="H19" s="33"/>
      <c r="I19" s="33"/>
      <c r="J19" s="33"/>
      <c r="K19" s="33"/>
      <c r="L19" s="33"/>
      <c r="M19" s="546"/>
      <c r="O19" s="1591"/>
      <c r="P19" s="1681"/>
      <c r="Q19" s="1652">
        <f>登録!I23</f>
        <v>0</v>
      </c>
      <c r="R19" s="1653"/>
      <c r="S19" s="1653"/>
      <c r="T19" s="1656" t="s">
        <v>461</v>
      </c>
      <c r="U19" s="1753" t="str">
        <f>IF(Q19=0,"大臣　 特定　  知事   一般",登録!I24)</f>
        <v>大臣　 特定　  知事   一般</v>
      </c>
      <c r="V19" s="1755">
        <f>登録!I25</f>
        <v>0</v>
      </c>
      <c r="W19" s="1757" t="s">
        <v>462</v>
      </c>
      <c r="X19" s="1722">
        <f>登録!I26</f>
        <v>0</v>
      </c>
      <c r="Y19" s="1722"/>
      <c r="Z19" s="1646" t="s">
        <v>463</v>
      </c>
      <c r="AA19" s="1648" t="str">
        <f>登録!I27</f>
        <v>　　年　　　月　　　日</v>
      </c>
      <c r="AB19" s="1649"/>
      <c r="AC19" s="1175"/>
    </row>
    <row r="20" spans="2:29" ht="16.5" customHeight="1">
      <c r="B20" s="1591" t="s">
        <v>478</v>
      </c>
      <c r="C20" s="1681"/>
      <c r="D20" s="538" t="s">
        <v>479</v>
      </c>
      <c r="E20" s="1718" t="str">
        <f>登録!D5</f>
        <v>　　年　　　月　　　日</v>
      </c>
      <c r="F20" s="1718"/>
      <c r="G20" s="1718"/>
      <c r="H20" s="1689" t="s">
        <v>480</v>
      </c>
      <c r="I20" s="1472"/>
      <c r="J20" s="1473"/>
      <c r="K20" s="1718" t="str">
        <f>登録!D4</f>
        <v>　　年　　　月　　　日</v>
      </c>
      <c r="L20" s="1718"/>
      <c r="M20" s="1719"/>
      <c r="O20" s="1591"/>
      <c r="P20" s="1681"/>
      <c r="Q20" s="1654"/>
      <c r="R20" s="1655"/>
      <c r="S20" s="1655"/>
      <c r="T20" s="1476"/>
      <c r="U20" s="1754"/>
      <c r="V20" s="1756"/>
      <c r="W20" s="1758"/>
      <c r="X20" s="1671"/>
      <c r="Y20" s="1671"/>
      <c r="Z20" s="1647"/>
      <c r="AA20" s="1650"/>
      <c r="AB20" s="1651"/>
      <c r="AC20" s="539"/>
    </row>
    <row r="21" spans="2:29" ht="16.5" customHeight="1">
      <c r="B21" s="1553"/>
      <c r="C21" s="1554"/>
      <c r="D21" s="535" t="s">
        <v>473</v>
      </c>
      <c r="E21" s="1720" t="str">
        <f>登録!D6</f>
        <v>　　年　　　月　　　日</v>
      </c>
      <c r="F21" s="1720"/>
      <c r="G21" s="1720"/>
      <c r="H21" s="1690"/>
      <c r="I21" s="1555"/>
      <c r="J21" s="1691"/>
      <c r="K21" s="1720"/>
      <c r="L21" s="1720"/>
      <c r="M21" s="1721"/>
      <c r="O21" s="1591"/>
      <c r="P21" s="1681"/>
      <c r="Q21" s="1652">
        <f>登録!I28</f>
        <v>0</v>
      </c>
      <c r="R21" s="1710"/>
      <c r="S21" s="1710"/>
      <c r="T21" s="1656" t="s">
        <v>461</v>
      </c>
      <c r="U21" s="1704" t="str">
        <f>IF(Q21=0,"大臣　 特定　  知事   一般",登録!I29)</f>
        <v>大臣　 特定　  知事   一般</v>
      </c>
      <c r="V21" s="1706">
        <f>登録!I30</f>
        <v>0</v>
      </c>
      <c r="W21" s="1708" t="s">
        <v>462</v>
      </c>
      <c r="X21" s="1710" t="str">
        <f>IF(Q21=0,"",登録!I31)</f>
        <v/>
      </c>
      <c r="Y21" s="1710"/>
      <c r="Z21" s="1712" t="s">
        <v>463</v>
      </c>
      <c r="AA21" s="1714" t="str">
        <f>登録!I32</f>
        <v>　　年　　　月　　　日</v>
      </c>
      <c r="AB21" s="1715"/>
      <c r="AC21" s="539"/>
    </row>
    <row r="22" spans="2:29" ht="14.25" customHeight="1">
      <c r="O22" s="1553"/>
      <c r="P22" s="1554"/>
      <c r="Q22" s="1711"/>
      <c r="R22" s="1711"/>
      <c r="S22" s="1711"/>
      <c r="T22" s="1691"/>
      <c r="U22" s="1705"/>
      <c r="V22" s="1707"/>
      <c r="W22" s="1709"/>
      <c r="X22" s="1711"/>
      <c r="Y22" s="1711"/>
      <c r="Z22" s="1713"/>
      <c r="AA22" s="1716"/>
      <c r="AB22" s="1717"/>
      <c r="AC22" s="539"/>
    </row>
    <row r="23" spans="2:29" ht="16.5" customHeight="1">
      <c r="B23" s="1551" t="s">
        <v>481</v>
      </c>
      <c r="C23" s="1552"/>
      <c r="D23" s="1290" t="s">
        <v>482</v>
      </c>
      <c r="E23" s="1698" t="s">
        <v>483</v>
      </c>
      <c r="F23" s="1699"/>
      <c r="G23" s="1699"/>
      <c r="H23" s="1699"/>
      <c r="I23" s="1699"/>
      <c r="J23" s="1698" t="s">
        <v>484</v>
      </c>
      <c r="K23" s="1699"/>
      <c r="L23" s="1699"/>
      <c r="M23" s="1700"/>
      <c r="O23" s="278"/>
      <c r="P23" s="278"/>
      <c r="Q23" s="278"/>
      <c r="R23" s="278"/>
      <c r="S23" s="278"/>
      <c r="T23" s="278"/>
      <c r="U23" s="278"/>
      <c r="V23" s="278"/>
      <c r="W23" s="278"/>
      <c r="X23" s="278"/>
      <c r="Y23" s="278"/>
      <c r="Z23" s="278"/>
      <c r="AA23" s="278"/>
      <c r="AB23" s="278"/>
      <c r="AC23" s="539"/>
    </row>
    <row r="24" spans="2:29" ht="15" customHeight="1">
      <c r="B24" s="1591"/>
      <c r="C24" s="1681"/>
      <c r="D24" s="1546" t="s">
        <v>485</v>
      </c>
      <c r="E24" s="1675" t="str">
        <f>登録!D8</f>
        <v>南部建設株式会社</v>
      </c>
      <c r="F24" s="1676"/>
      <c r="G24" s="1676"/>
      <c r="H24" s="1676"/>
      <c r="I24" s="1676"/>
      <c r="J24" s="1677" t="str">
        <f>登録!D13</f>
        <v>大阪市阿倍野区阿倍野4-9-14</v>
      </c>
      <c r="K24" s="1678"/>
      <c r="L24" s="1678"/>
      <c r="M24" s="1679"/>
      <c r="O24" s="1551" t="s">
        <v>486</v>
      </c>
      <c r="P24" s="1552"/>
      <c r="Q24" s="1682" t="s">
        <v>487</v>
      </c>
      <c r="R24" s="1683"/>
      <c r="S24" s="1684"/>
      <c r="T24" s="1701" t="s">
        <v>488</v>
      </c>
      <c r="U24" s="1701"/>
      <c r="V24" s="1701"/>
      <c r="W24" s="1701" t="s">
        <v>489</v>
      </c>
      <c r="X24" s="1701"/>
      <c r="Y24" s="1701"/>
      <c r="Z24" s="1701"/>
      <c r="AA24" s="1702" t="s">
        <v>490</v>
      </c>
      <c r="AB24" s="1703"/>
      <c r="AC24" s="278"/>
    </row>
    <row r="25" spans="2:29" ht="15" customHeight="1">
      <c r="B25" s="1591"/>
      <c r="C25" s="1681"/>
      <c r="D25" s="1475"/>
      <c r="E25" s="1500"/>
      <c r="F25" s="1501"/>
      <c r="G25" s="1501"/>
      <c r="H25" s="1501"/>
      <c r="I25" s="1501"/>
      <c r="J25" s="1633"/>
      <c r="K25" s="1634"/>
      <c r="L25" s="1634"/>
      <c r="M25" s="1680"/>
      <c r="O25" s="1591"/>
      <c r="P25" s="1681"/>
      <c r="Q25" s="1660"/>
      <c r="R25" s="1583"/>
      <c r="S25" s="1661"/>
      <c r="T25" s="1667" t="str">
        <f>登録!I37</f>
        <v>加入</v>
      </c>
      <c r="U25" s="1668"/>
      <c r="V25" s="1669"/>
      <c r="W25" s="1667" t="str">
        <f>登録!I38</f>
        <v>加入</v>
      </c>
      <c r="X25" s="1668"/>
      <c r="Y25" s="1668"/>
      <c r="Z25" s="1669"/>
      <c r="AA25" s="1673" t="str">
        <f>登録!I39</f>
        <v>加入</v>
      </c>
      <c r="AB25" s="1596"/>
      <c r="AC25" s="540"/>
    </row>
    <row r="26" spans="2:29" ht="14.25" customHeight="1">
      <c r="B26" s="1591"/>
      <c r="C26" s="1681"/>
      <c r="D26" s="1546" t="s">
        <v>491</v>
      </c>
      <c r="E26" s="1497" t="str">
        <f>登録!E8</f>
        <v>同上</v>
      </c>
      <c r="F26" s="1498"/>
      <c r="G26" s="1498"/>
      <c r="H26" s="1498"/>
      <c r="I26" s="1498"/>
      <c r="J26" s="1497" t="str">
        <f>登録!E13</f>
        <v>同上</v>
      </c>
      <c r="K26" s="1498"/>
      <c r="L26" s="1498"/>
      <c r="M26" s="1499"/>
      <c r="O26" s="1591"/>
      <c r="P26" s="1681"/>
      <c r="Q26" s="1685"/>
      <c r="R26" s="1584"/>
      <c r="S26" s="1686"/>
      <c r="T26" s="1670"/>
      <c r="U26" s="1671"/>
      <c r="V26" s="1672"/>
      <c r="W26" s="1670"/>
      <c r="X26" s="1671"/>
      <c r="Y26" s="1671"/>
      <c r="Z26" s="1672"/>
      <c r="AA26" s="1674"/>
      <c r="AB26" s="1598"/>
      <c r="AC26" s="541"/>
    </row>
    <row r="27" spans="2:29" ht="15" customHeight="1">
      <c r="B27" s="1553"/>
      <c r="C27" s="1554"/>
      <c r="D27" s="1555"/>
      <c r="E27" s="1657"/>
      <c r="F27" s="1658"/>
      <c r="G27" s="1658"/>
      <c r="H27" s="1658"/>
      <c r="I27" s="1658"/>
      <c r="J27" s="1657"/>
      <c r="K27" s="1658"/>
      <c r="L27" s="1658"/>
      <c r="M27" s="1659"/>
      <c r="O27" s="1591"/>
      <c r="P27" s="1681"/>
      <c r="Q27" s="1660" t="s">
        <v>492</v>
      </c>
      <c r="R27" s="1583"/>
      <c r="S27" s="1661"/>
      <c r="T27" s="1665" t="s">
        <v>493</v>
      </c>
      <c r="U27" s="1665"/>
      <c r="V27" s="1666" t="s">
        <v>494</v>
      </c>
      <c r="W27" s="1666"/>
      <c r="X27" s="1666"/>
      <c r="Y27" s="1666" t="s">
        <v>495</v>
      </c>
      <c r="Z27" s="1666"/>
      <c r="AA27" s="1666"/>
      <c r="AB27" s="542" t="s">
        <v>490</v>
      </c>
      <c r="AC27" s="543"/>
    </row>
    <row r="28" spans="2:29" ht="14.25" customHeight="1">
      <c r="O28" s="1591"/>
      <c r="P28" s="1681"/>
      <c r="Q28" s="1660"/>
      <c r="R28" s="1583"/>
      <c r="S28" s="1661"/>
      <c r="T28" s="1614">
        <f>登録!I36</f>
        <v>0</v>
      </c>
      <c r="U28" s="1615"/>
      <c r="V28" s="1618">
        <f>登録!I40</f>
        <v>0</v>
      </c>
      <c r="W28" s="1618"/>
      <c r="X28" s="1618"/>
      <c r="Y28" s="1619">
        <f>登録!I42</f>
        <v>0</v>
      </c>
      <c r="Z28" s="1619"/>
      <c r="AA28" s="1619"/>
      <c r="AB28" s="842">
        <f>登録!I43</f>
        <v>0</v>
      </c>
      <c r="AC28" s="540"/>
    </row>
    <row r="29" spans="2:29" ht="14.25" customHeight="1">
      <c r="B29" s="1599" t="s">
        <v>486</v>
      </c>
      <c r="C29" s="1600"/>
      <c r="D29" s="1605" t="s">
        <v>496</v>
      </c>
      <c r="E29" s="1608" t="s">
        <v>488</v>
      </c>
      <c r="F29" s="1608"/>
      <c r="G29" s="1608"/>
      <c r="H29" s="1608" t="s">
        <v>489</v>
      </c>
      <c r="I29" s="1608"/>
      <c r="J29" s="1608"/>
      <c r="K29" s="1608"/>
      <c r="L29" s="1609" t="s">
        <v>497</v>
      </c>
      <c r="M29" s="1610"/>
      <c r="O29" s="1553"/>
      <c r="P29" s="1554"/>
      <c r="Q29" s="1662"/>
      <c r="R29" s="1663"/>
      <c r="S29" s="1664"/>
      <c r="T29" s="1616" t="e">
        <v>#REF!</v>
      </c>
      <c r="U29" s="1617"/>
      <c r="V29" s="1611">
        <f>登録!I41</f>
        <v>0</v>
      </c>
      <c r="W29" s="1612"/>
      <c r="X29" s="1613"/>
      <c r="Y29" s="1620"/>
      <c r="Z29" s="1620"/>
      <c r="AA29" s="1620"/>
      <c r="AB29" s="844">
        <f>登録!I44</f>
        <v>0</v>
      </c>
      <c r="AC29" s="540"/>
    </row>
    <row r="30" spans="2:29" ht="14.25" customHeight="1">
      <c r="B30" s="1601"/>
      <c r="C30" s="1602"/>
      <c r="D30" s="1606"/>
      <c r="E30" s="1577" t="str">
        <f>登録!D37</f>
        <v>加入</v>
      </c>
      <c r="F30" s="1493"/>
      <c r="G30" s="1494"/>
      <c r="H30" s="1577" t="str">
        <f>登録!D38</f>
        <v>加入</v>
      </c>
      <c r="I30" s="1493"/>
      <c r="J30" s="1493"/>
      <c r="K30" s="1494"/>
      <c r="L30" s="1577" t="str">
        <f>登録!D39</f>
        <v>加入</v>
      </c>
      <c r="M30" s="1579"/>
      <c r="O30" s="278"/>
      <c r="P30" s="278"/>
      <c r="Q30" s="278"/>
      <c r="R30" s="278"/>
      <c r="S30" s="278"/>
      <c r="T30" s="278"/>
      <c r="U30" s="278"/>
      <c r="V30" s="278"/>
      <c r="W30" s="278"/>
      <c r="X30" s="278"/>
      <c r="Y30" s="278"/>
      <c r="Z30" s="278"/>
      <c r="AA30" s="278"/>
      <c r="AB30" s="278"/>
      <c r="AC30" s="540"/>
    </row>
    <row r="31" spans="2:29" ht="14.25" customHeight="1">
      <c r="B31" s="1601"/>
      <c r="C31" s="1602"/>
      <c r="D31" s="1607"/>
      <c r="E31" s="1578"/>
      <c r="F31" s="1495"/>
      <c r="G31" s="1496"/>
      <c r="H31" s="1578"/>
      <c r="I31" s="1495"/>
      <c r="J31" s="1495"/>
      <c r="K31" s="1496"/>
      <c r="L31" s="1578"/>
      <c r="M31" s="1580"/>
      <c r="O31" s="1642" t="s">
        <v>498</v>
      </c>
      <c r="P31" s="1545"/>
      <c r="Q31" s="1293"/>
      <c r="R31" s="1572">
        <f>登録!I16</f>
        <v>0</v>
      </c>
      <c r="S31" s="1572"/>
      <c r="T31" s="1572" t="e">
        <v>#REF!</v>
      </c>
      <c r="U31" s="1573"/>
      <c r="V31" s="278"/>
      <c r="W31" s="1643" t="s">
        <v>499</v>
      </c>
      <c r="X31" s="1644"/>
      <c r="Y31" s="1645"/>
      <c r="Z31" s="1571">
        <f>登録!I20</f>
        <v>0</v>
      </c>
      <c r="AA31" s="1572"/>
      <c r="AB31" s="1573" t="e">
        <v>#REF!</v>
      </c>
      <c r="AC31" s="278"/>
    </row>
    <row r="32" spans="2:29" ht="14.25" customHeight="1">
      <c r="B32" s="1601"/>
      <c r="C32" s="1602"/>
      <c r="D32" s="1624" t="s">
        <v>500</v>
      </c>
      <c r="E32" s="544" t="s">
        <v>501</v>
      </c>
      <c r="F32" s="1626" t="s">
        <v>493</v>
      </c>
      <c r="G32" s="1626"/>
      <c r="H32" s="1627" t="s">
        <v>494</v>
      </c>
      <c r="I32" s="1628"/>
      <c r="J32" s="1629"/>
      <c r="K32" s="1627" t="s">
        <v>502</v>
      </c>
      <c r="L32" s="1629"/>
      <c r="M32" s="545" t="s">
        <v>503</v>
      </c>
      <c r="O32" s="1591"/>
      <c r="P32" s="1546"/>
      <c r="Q32" s="2"/>
      <c r="R32" s="1575" t="e">
        <v>#REF!</v>
      </c>
      <c r="S32" s="1575"/>
      <c r="T32" s="1575" t="e">
        <v>#REF!</v>
      </c>
      <c r="U32" s="1576"/>
      <c r="V32" s="278"/>
      <c r="W32" s="1568"/>
      <c r="X32" s="1569"/>
      <c r="Y32" s="1570"/>
      <c r="Z32" s="1574" t="e">
        <v>#REF!</v>
      </c>
      <c r="AA32" s="1575"/>
      <c r="AB32" s="1576" t="e">
        <v>#REF!</v>
      </c>
      <c r="AC32" s="540"/>
    </row>
    <row r="33" spans="2:29" ht="14.25" customHeight="1">
      <c r="B33" s="1601"/>
      <c r="C33" s="1602"/>
      <c r="D33" s="1624"/>
      <c r="E33" s="1581" t="s">
        <v>504</v>
      </c>
      <c r="F33" s="1631" t="str">
        <f>登録!D36</f>
        <v>南部建設㈱</v>
      </c>
      <c r="G33" s="1632"/>
      <c r="H33" s="1635" t="str">
        <f>登録!D40</f>
        <v>協会けんぽ</v>
      </c>
      <c r="I33" s="1636"/>
      <c r="J33" s="1637"/>
      <c r="K33" s="1638" t="str">
        <f>登録!D42</f>
        <v>36ナマ00545</v>
      </c>
      <c r="L33" s="1639"/>
      <c r="M33" s="736" t="str">
        <f>登録!D43</f>
        <v>27304941662-010</v>
      </c>
      <c r="O33" s="2"/>
      <c r="P33" s="1188" t="s">
        <v>505</v>
      </c>
      <c r="Q33" s="1294"/>
      <c r="R33" s="1484" t="s">
        <v>506</v>
      </c>
      <c r="S33" s="1484"/>
      <c r="T33" s="1484"/>
      <c r="U33" s="1485"/>
      <c r="V33" s="278"/>
      <c r="W33" s="1567" t="s">
        <v>507</v>
      </c>
      <c r="X33" s="1484"/>
      <c r="Y33" s="1485"/>
      <c r="Z33" s="1622">
        <f>登録!I21</f>
        <v>0</v>
      </c>
      <c r="AA33" s="1595"/>
      <c r="AB33" s="1596" t="e">
        <v>#REF!</v>
      </c>
      <c r="AC33" s="540"/>
    </row>
    <row r="34" spans="2:29" ht="14.25" customHeight="1">
      <c r="B34" s="1601"/>
      <c r="C34" s="1602"/>
      <c r="D34" s="1624"/>
      <c r="E34" s="1630"/>
      <c r="F34" s="1633"/>
      <c r="G34" s="1634"/>
      <c r="H34" s="1592">
        <f>登録!D41</f>
        <v>36210030</v>
      </c>
      <c r="I34" s="1593"/>
      <c r="J34" s="1594"/>
      <c r="K34" s="1640"/>
      <c r="L34" s="1641"/>
      <c r="M34" s="736" t="str">
        <f>登録!D44</f>
        <v>2704-075851-3</v>
      </c>
      <c r="O34" s="2"/>
      <c r="P34" s="1189" t="s">
        <v>508</v>
      </c>
      <c r="Q34" s="32"/>
      <c r="R34" s="1487"/>
      <c r="S34" s="1487"/>
      <c r="T34" s="1487"/>
      <c r="U34" s="1488"/>
      <c r="V34" s="278"/>
      <c r="W34" s="1621"/>
      <c r="X34" s="1487"/>
      <c r="Y34" s="1488"/>
      <c r="Z34" s="1623" t="e">
        <v>#REF!</v>
      </c>
      <c r="AA34" s="1597"/>
      <c r="AB34" s="1598" t="e">
        <v>#REF!</v>
      </c>
      <c r="AC34" s="540"/>
    </row>
    <row r="35" spans="2:29" ht="17.25" customHeight="1">
      <c r="B35" s="1601"/>
      <c r="C35" s="1602"/>
      <c r="D35" s="1624"/>
      <c r="E35" s="1581" t="s">
        <v>509</v>
      </c>
      <c r="F35" s="1583"/>
      <c r="G35" s="1583"/>
      <c r="H35" s="1585"/>
      <c r="I35" s="1586"/>
      <c r="J35" s="1587"/>
      <c r="K35" s="1462"/>
      <c r="L35" s="1464"/>
      <c r="M35" s="1589"/>
      <c r="O35" s="1471" t="s">
        <v>510</v>
      </c>
      <c r="P35" s="1472"/>
      <c r="Q35" s="1294"/>
      <c r="R35" s="1295">
        <v>0</v>
      </c>
      <c r="S35" s="1296" t="s">
        <v>511</v>
      </c>
      <c r="T35" s="1595">
        <f>登録!I17</f>
        <v>0</v>
      </c>
      <c r="U35" s="1596"/>
      <c r="V35" s="278"/>
      <c r="W35" s="1568" t="s">
        <v>512</v>
      </c>
      <c r="X35" s="1569"/>
      <c r="Y35" s="1570"/>
      <c r="Z35" s="1574">
        <f>登録!I22</f>
        <v>0</v>
      </c>
      <c r="AA35" s="1575"/>
      <c r="AB35" s="1576" t="e">
        <v>#REF!</v>
      </c>
      <c r="AC35" s="540"/>
    </row>
    <row r="36" spans="2:29" ht="15.75" customHeight="1">
      <c r="B36" s="1603"/>
      <c r="C36" s="1604"/>
      <c r="D36" s="1625"/>
      <c r="E36" s="1582"/>
      <c r="F36" s="1584"/>
      <c r="G36" s="1584"/>
      <c r="H36" s="1443"/>
      <c r="I36" s="1588"/>
      <c r="J36" s="1444"/>
      <c r="K36" s="1480"/>
      <c r="L36" s="1482"/>
      <c r="M36" s="1590"/>
      <c r="O36" s="1591"/>
      <c r="P36" s="1546"/>
      <c r="Q36" s="2"/>
      <c r="R36" s="1181" t="str">
        <f>IF(R35="○","","○")</f>
        <v>○</v>
      </c>
      <c r="S36" s="33" t="s">
        <v>513</v>
      </c>
      <c r="T36" s="1597" t="e">
        <v>#REF!</v>
      </c>
      <c r="U36" s="1598"/>
      <c r="V36" s="278"/>
      <c r="W36" s="1568"/>
      <c r="X36" s="1569"/>
      <c r="Y36" s="1570"/>
      <c r="Z36" s="1574" t="e">
        <v>#REF!</v>
      </c>
      <c r="AA36" s="1575"/>
      <c r="AB36" s="1576" t="e">
        <v>#REF!</v>
      </c>
      <c r="AC36" s="540"/>
    </row>
    <row r="37" spans="2:29" ht="14.25" customHeight="1">
      <c r="B37" s="1208"/>
      <c r="C37" s="1208"/>
      <c r="D37" s="1297"/>
      <c r="E37" s="1292"/>
      <c r="F37" s="1292"/>
      <c r="G37" s="1298"/>
      <c r="H37" s="1298"/>
      <c r="I37" s="1298"/>
      <c r="J37" s="1289"/>
      <c r="K37" s="1289"/>
      <c r="L37" s="1289"/>
      <c r="M37" s="1289"/>
      <c r="O37" s="2"/>
      <c r="P37" s="1561" t="s">
        <v>514</v>
      </c>
      <c r="Q37" s="1294"/>
      <c r="R37" s="1563">
        <f>登録!I19</f>
        <v>0</v>
      </c>
      <c r="S37" s="1563"/>
      <c r="T37" s="1563"/>
      <c r="U37" s="1564"/>
      <c r="V37" s="278"/>
      <c r="W37" s="1567" t="s">
        <v>515</v>
      </c>
      <c r="X37" s="1484"/>
      <c r="Y37" s="1485"/>
      <c r="Z37" s="1294"/>
      <c r="AA37" s="441"/>
      <c r="AB37" s="1291"/>
      <c r="AC37" s="540"/>
    </row>
    <row r="38" spans="2:29" ht="14.25" customHeight="1">
      <c r="B38" s="1551" t="s">
        <v>516</v>
      </c>
      <c r="C38" s="1552"/>
      <c r="D38" s="1545"/>
      <c r="E38" s="1545"/>
      <c r="F38" s="1545"/>
      <c r="G38" s="1545"/>
      <c r="H38" s="1556" t="s">
        <v>517</v>
      </c>
      <c r="I38" s="1557"/>
      <c r="J38" s="1558"/>
      <c r="K38" s="1531" t="s">
        <v>518</v>
      </c>
      <c r="L38" s="1532"/>
      <c r="M38" s="1533"/>
      <c r="O38" s="2"/>
      <c r="P38" s="1562"/>
      <c r="Q38" s="2"/>
      <c r="R38" s="1565"/>
      <c r="S38" s="1565"/>
      <c r="T38" s="1565"/>
      <c r="U38" s="1566"/>
      <c r="V38" s="278"/>
      <c r="W38" s="1568"/>
      <c r="X38" s="1569"/>
      <c r="Y38" s="1570"/>
      <c r="Z38" s="32"/>
      <c r="AA38" s="33"/>
      <c r="AB38" s="546"/>
      <c r="AC38" s="278"/>
    </row>
    <row r="39" spans="2:29" ht="15" customHeight="1">
      <c r="B39" s="1553"/>
      <c r="C39" s="1554"/>
      <c r="D39" s="1555"/>
      <c r="E39" s="1555"/>
      <c r="F39" s="1555"/>
      <c r="G39" s="1555"/>
      <c r="H39" s="1542" t="s">
        <v>508</v>
      </c>
      <c r="I39" s="1543"/>
      <c r="J39" s="1544"/>
      <c r="K39" s="1559"/>
      <c r="L39" s="1559"/>
      <c r="M39" s="1560"/>
      <c r="O39" s="1545"/>
      <c r="P39" s="1545"/>
      <c r="Q39" s="1545"/>
      <c r="R39" s="1545"/>
      <c r="S39" s="1545"/>
      <c r="T39" s="1545"/>
      <c r="U39" s="1545"/>
      <c r="V39" s="316"/>
      <c r="W39" s="547"/>
      <c r="X39" s="1547" t="s">
        <v>514</v>
      </c>
      <c r="Y39" s="1548"/>
      <c r="Z39" s="1549"/>
      <c r="AA39" s="1549"/>
      <c r="AB39" s="1549"/>
      <c r="AC39" s="278"/>
    </row>
    <row r="40" spans="2:29" ht="14.25" customHeight="1">
      <c r="B40" s="278"/>
      <c r="C40" s="278"/>
      <c r="D40" s="278"/>
      <c r="E40" s="278"/>
      <c r="F40" s="278"/>
      <c r="G40" s="278"/>
      <c r="H40" s="1175"/>
      <c r="I40" s="1175"/>
      <c r="J40" s="1175"/>
      <c r="O40" s="1546"/>
      <c r="P40" s="1546"/>
      <c r="Q40" s="1546"/>
      <c r="R40" s="1546"/>
      <c r="S40" s="1546"/>
      <c r="T40" s="1546"/>
      <c r="U40" s="1546"/>
      <c r="V40" s="548"/>
      <c r="W40" s="547"/>
      <c r="X40" s="1547"/>
      <c r="Y40" s="1548"/>
      <c r="Z40" s="1550"/>
      <c r="AA40" s="1550"/>
      <c r="AB40" s="1550"/>
      <c r="AC40" s="1175"/>
    </row>
    <row r="41" spans="2:29" ht="14.25" customHeight="1">
      <c r="B41" s="1522" t="s">
        <v>519</v>
      </c>
      <c r="C41" s="1523"/>
      <c r="D41" s="1524">
        <f>登録!D16</f>
        <v>0</v>
      </c>
      <c r="E41" s="1525"/>
      <c r="F41" s="1525"/>
      <c r="G41" s="1526"/>
      <c r="H41" s="1528" t="s">
        <v>505</v>
      </c>
      <c r="I41" s="1529"/>
      <c r="J41" s="1530"/>
      <c r="K41" s="1531" t="s">
        <v>518</v>
      </c>
      <c r="L41" s="1532"/>
      <c r="M41" s="1533"/>
      <c r="O41" s="548"/>
      <c r="P41" s="548"/>
      <c r="Q41" s="548"/>
      <c r="R41" s="548"/>
      <c r="S41" s="548"/>
      <c r="T41" s="548"/>
      <c r="U41" s="548"/>
      <c r="V41" s="548"/>
      <c r="W41" s="547"/>
      <c r="X41" s="1536" t="s">
        <v>520</v>
      </c>
      <c r="Y41" s="1537"/>
      <c r="Z41" s="1540"/>
      <c r="AA41" s="1540"/>
      <c r="AB41" s="1540"/>
      <c r="AC41" s="1175"/>
    </row>
    <row r="42" spans="2:29" ht="14.25" customHeight="1">
      <c r="B42" s="1459"/>
      <c r="C42" s="1460"/>
      <c r="D42" s="1527"/>
      <c r="E42" s="1495"/>
      <c r="F42" s="1495"/>
      <c r="G42" s="1496"/>
      <c r="H42" s="1441" t="s">
        <v>508</v>
      </c>
      <c r="I42" s="1521"/>
      <c r="J42" s="1442"/>
      <c r="K42" s="1534"/>
      <c r="L42" s="1534"/>
      <c r="M42" s="1535"/>
      <c r="O42" s="548"/>
      <c r="P42" s="548"/>
      <c r="Q42" s="548"/>
      <c r="R42" s="548"/>
      <c r="S42" s="548"/>
      <c r="T42" s="548"/>
      <c r="U42" s="548"/>
      <c r="V42" s="549"/>
      <c r="W42" s="550"/>
      <c r="X42" s="1538"/>
      <c r="Y42" s="1539"/>
      <c r="Z42" s="1541"/>
      <c r="AA42" s="1541"/>
      <c r="AB42" s="1541"/>
      <c r="AC42" s="1175"/>
    </row>
    <row r="43" spans="2:29" ht="14.25" customHeight="1">
      <c r="B43" s="1509" t="s">
        <v>521</v>
      </c>
      <c r="C43" s="1490"/>
      <c r="D43" s="1493">
        <f>登録!D16</f>
        <v>0</v>
      </c>
      <c r="E43" s="1493"/>
      <c r="F43" s="1493"/>
      <c r="G43" s="1493"/>
      <c r="H43" s="1510" t="s">
        <v>505</v>
      </c>
      <c r="I43" s="1511"/>
      <c r="J43" s="1479"/>
      <c r="K43" s="1512" t="s">
        <v>518</v>
      </c>
      <c r="L43" s="1513"/>
      <c r="M43" s="1468"/>
      <c r="O43" s="548"/>
      <c r="P43" s="548"/>
      <c r="Q43" s="548"/>
      <c r="R43" s="548"/>
      <c r="S43" s="548"/>
      <c r="T43" s="548"/>
      <c r="U43" s="548"/>
      <c r="V43" s="548"/>
      <c r="W43" s="551"/>
      <c r="X43" s="1183"/>
      <c r="Y43" s="1183"/>
      <c r="Z43" s="1175"/>
      <c r="AA43" s="1175"/>
      <c r="AB43" s="1175"/>
      <c r="AC43" s="1175"/>
    </row>
    <row r="44" spans="2:29" ht="14.25" customHeight="1">
      <c r="B44" s="1491"/>
      <c r="C44" s="1492"/>
      <c r="D44" s="1495"/>
      <c r="E44" s="1495"/>
      <c r="F44" s="1495"/>
      <c r="G44" s="1495"/>
      <c r="H44" s="1516" t="s">
        <v>508</v>
      </c>
      <c r="I44" s="1517"/>
      <c r="J44" s="1518"/>
      <c r="K44" s="1514"/>
      <c r="L44" s="1515"/>
      <c r="M44" s="1470"/>
      <c r="O44" s="1419" t="s">
        <v>522</v>
      </c>
      <c r="P44" s="1420"/>
      <c r="Q44" s="1420"/>
      <c r="R44" s="1428"/>
      <c r="S44" s="1519" t="str">
        <f>登録!I33</f>
        <v>無</v>
      </c>
      <c r="T44" s="1419" t="s">
        <v>523</v>
      </c>
      <c r="U44" s="1428"/>
      <c r="V44" s="1503" t="str">
        <f>登録!I34</f>
        <v>無</v>
      </c>
      <c r="W44" s="1504"/>
      <c r="X44" s="1419" t="s">
        <v>524</v>
      </c>
      <c r="Y44" s="1420"/>
      <c r="Z44" s="1420"/>
      <c r="AA44" s="1428"/>
      <c r="AB44" s="1507" t="str">
        <f>登録!I35</f>
        <v>無</v>
      </c>
      <c r="AC44" s="1175"/>
    </row>
    <row r="45" spans="2:29" ht="19.5" customHeight="1">
      <c r="B45" s="1489" t="s">
        <v>525</v>
      </c>
      <c r="C45" s="1490"/>
      <c r="D45" s="1187"/>
      <c r="E45" s="441" t="s">
        <v>526</v>
      </c>
      <c r="F45" s="1493">
        <f>登録!D17</f>
        <v>0</v>
      </c>
      <c r="G45" s="1494"/>
      <c r="H45" s="1477" t="s">
        <v>527</v>
      </c>
      <c r="I45" s="1478"/>
      <c r="J45" s="1479"/>
      <c r="K45" s="1497">
        <f>登録!D19</f>
        <v>0</v>
      </c>
      <c r="L45" s="1498"/>
      <c r="M45" s="1499"/>
      <c r="O45" s="1421"/>
      <c r="P45" s="1422"/>
      <c r="Q45" s="1422"/>
      <c r="R45" s="1429"/>
      <c r="S45" s="1520"/>
      <c r="T45" s="1421"/>
      <c r="U45" s="1429"/>
      <c r="V45" s="1505"/>
      <c r="W45" s="1506"/>
      <c r="X45" s="1421"/>
      <c r="Y45" s="1422"/>
      <c r="Z45" s="1422"/>
      <c r="AA45" s="1429"/>
      <c r="AB45" s="1508"/>
      <c r="AC45" s="1175"/>
    </row>
    <row r="46" spans="2:29" ht="19.5" customHeight="1">
      <c r="B46" s="1491"/>
      <c r="C46" s="1492"/>
      <c r="D46" s="1176" t="s">
        <v>528</v>
      </c>
      <c r="E46" s="33" t="s">
        <v>513</v>
      </c>
      <c r="F46" s="1495"/>
      <c r="G46" s="1496"/>
      <c r="H46" s="1480"/>
      <c r="I46" s="1481"/>
      <c r="J46" s="1482"/>
      <c r="K46" s="1500"/>
      <c r="L46" s="1501"/>
      <c r="M46" s="1502"/>
      <c r="O46" s="552"/>
      <c r="P46" s="552"/>
      <c r="Q46" s="552"/>
      <c r="R46" s="552"/>
      <c r="S46" s="553"/>
      <c r="T46" s="552"/>
      <c r="U46" s="552"/>
      <c r="V46" s="553"/>
      <c r="W46" s="553"/>
      <c r="X46" s="552"/>
      <c r="Y46" s="552"/>
      <c r="Z46" s="552"/>
      <c r="AA46" s="552"/>
      <c r="AB46" s="554"/>
      <c r="AC46" s="1175"/>
    </row>
    <row r="47" spans="2:29" ht="13.5" customHeight="1">
      <c r="B47" s="1467" t="s">
        <v>529</v>
      </c>
      <c r="C47" s="1468"/>
      <c r="D47" s="1471"/>
      <c r="E47" s="1472"/>
      <c r="F47" s="1472"/>
      <c r="G47" s="1473"/>
      <c r="H47" s="1477" t="s">
        <v>530</v>
      </c>
      <c r="I47" s="1478"/>
      <c r="J47" s="1479"/>
      <c r="K47" s="1483"/>
      <c r="L47" s="1484"/>
      <c r="M47" s="1485"/>
      <c r="O47" s="555"/>
      <c r="P47" s="555"/>
      <c r="Q47" s="555"/>
      <c r="R47" s="555"/>
      <c r="S47" s="555"/>
      <c r="T47" s="555"/>
      <c r="U47" s="555"/>
      <c r="V47" s="555"/>
      <c r="W47" s="555"/>
      <c r="X47" s="555"/>
      <c r="Y47" s="555"/>
      <c r="Z47" s="555"/>
      <c r="AA47" s="555"/>
      <c r="AB47" s="555"/>
      <c r="AC47" s="1175"/>
    </row>
    <row r="48" spans="2:29" ht="14.25" customHeight="1">
      <c r="B48" s="1469"/>
      <c r="C48" s="1470"/>
      <c r="D48" s="1474"/>
      <c r="E48" s="1475"/>
      <c r="F48" s="1475"/>
      <c r="G48" s="1476"/>
      <c r="H48" s="1480"/>
      <c r="I48" s="1481"/>
      <c r="J48" s="1482"/>
      <c r="K48" s="1486"/>
      <c r="L48" s="1487"/>
      <c r="M48" s="1488"/>
      <c r="O48" s="556"/>
      <c r="P48" s="475" t="s">
        <v>531</v>
      </c>
      <c r="Q48" s="557"/>
      <c r="R48" s="557"/>
      <c r="S48" s="557"/>
      <c r="T48" s="557"/>
      <c r="U48" s="557"/>
      <c r="V48" s="557"/>
      <c r="W48" s="557"/>
      <c r="X48" s="557"/>
      <c r="Y48" s="557"/>
      <c r="Z48" s="557"/>
      <c r="AA48" s="557"/>
      <c r="AB48" s="558"/>
      <c r="AC48" s="1175"/>
    </row>
    <row r="49" spans="2:29" ht="15.75" customHeight="1">
      <c r="B49" s="1459" t="s">
        <v>532</v>
      </c>
      <c r="C49" s="1460"/>
      <c r="D49" s="1461"/>
      <c r="E49" s="1461"/>
      <c r="F49" s="1461"/>
      <c r="G49" s="1461"/>
      <c r="H49" s="1462" t="s">
        <v>533</v>
      </c>
      <c r="I49" s="1463"/>
      <c r="J49" s="1464"/>
      <c r="K49" s="1465"/>
      <c r="L49" s="1465"/>
      <c r="M49" s="1466"/>
      <c r="O49" s="25"/>
      <c r="P49" s="30" t="s">
        <v>534</v>
      </c>
      <c r="AB49" s="26"/>
      <c r="AC49" s="1175"/>
    </row>
    <row r="50" spans="2:29" ht="13.5" customHeight="1">
      <c r="B50" s="1459"/>
      <c r="C50" s="1460"/>
      <c r="D50" s="1461"/>
      <c r="E50" s="1461"/>
      <c r="F50" s="1461"/>
      <c r="G50" s="1461"/>
      <c r="H50" s="1462"/>
      <c r="I50" s="1463"/>
      <c r="J50" s="1464"/>
      <c r="K50" s="1465"/>
      <c r="L50" s="1465"/>
      <c r="M50" s="1466"/>
      <c r="O50" s="25"/>
      <c r="P50" s="30" t="s">
        <v>535</v>
      </c>
      <c r="AB50" s="26"/>
      <c r="AC50" s="1175"/>
    </row>
    <row r="51" spans="2:29" ht="13.5" customHeight="1">
      <c r="B51" s="559"/>
      <c r="C51" s="1449" t="s">
        <v>514</v>
      </c>
      <c r="D51" s="1450"/>
      <c r="E51" s="1450"/>
      <c r="F51" s="1450"/>
      <c r="G51" s="1450"/>
      <c r="H51" s="560"/>
      <c r="I51" s="1451" t="s">
        <v>514</v>
      </c>
      <c r="J51" s="1452"/>
      <c r="K51" s="1455"/>
      <c r="L51" s="1455"/>
      <c r="M51" s="1456"/>
      <c r="N51" s="561"/>
      <c r="O51" s="25"/>
      <c r="P51" s="30" t="s">
        <v>536</v>
      </c>
      <c r="AB51" s="26"/>
      <c r="AC51" s="561"/>
    </row>
    <row r="52" spans="2:29" ht="12.75" customHeight="1">
      <c r="B52" s="559"/>
      <c r="C52" s="1449"/>
      <c r="D52" s="1450"/>
      <c r="E52" s="1450"/>
      <c r="F52" s="1450"/>
      <c r="G52" s="1450"/>
      <c r="H52" s="560"/>
      <c r="I52" s="1453"/>
      <c r="J52" s="1454"/>
      <c r="K52" s="1457"/>
      <c r="L52" s="1457"/>
      <c r="M52" s="1458"/>
      <c r="N52" s="561"/>
      <c r="O52" s="25"/>
      <c r="P52" s="30" t="s">
        <v>537</v>
      </c>
      <c r="AB52" s="26"/>
      <c r="AC52" s="561"/>
    </row>
    <row r="53" spans="2:29" ht="13.5" customHeight="1">
      <c r="B53" s="562"/>
      <c r="C53" s="1437" t="s">
        <v>520</v>
      </c>
      <c r="D53" s="1439"/>
      <c r="E53" s="1439"/>
      <c r="F53" s="1439"/>
      <c r="G53" s="1439"/>
      <c r="H53" s="563"/>
      <c r="I53" s="1441" t="s">
        <v>520</v>
      </c>
      <c r="J53" s="1442"/>
      <c r="K53" s="1445"/>
      <c r="L53" s="1445"/>
      <c r="M53" s="1446"/>
      <c r="N53" s="561"/>
      <c r="O53" s="25"/>
      <c r="P53" s="30" t="s">
        <v>538</v>
      </c>
      <c r="AB53" s="26"/>
      <c r="AC53" s="561"/>
    </row>
    <row r="54" spans="2:29" ht="13.5" customHeight="1">
      <c r="B54" s="564"/>
      <c r="C54" s="1438"/>
      <c r="D54" s="1440"/>
      <c r="E54" s="1440"/>
      <c r="F54" s="1440"/>
      <c r="G54" s="1440"/>
      <c r="H54" s="565"/>
      <c r="I54" s="1443"/>
      <c r="J54" s="1444"/>
      <c r="K54" s="1447"/>
      <c r="L54" s="1447"/>
      <c r="M54" s="1448"/>
      <c r="N54" s="561"/>
      <c r="O54" s="25"/>
      <c r="P54" s="30" t="s">
        <v>539</v>
      </c>
      <c r="AB54" s="26"/>
      <c r="AC54" s="561"/>
    </row>
    <row r="55" spans="2:29" ht="12" customHeight="1">
      <c r="C55" s="548"/>
      <c r="D55" s="548"/>
      <c r="E55" s="548"/>
      <c r="F55" s="548"/>
      <c r="G55" s="548"/>
      <c r="H55" s="548"/>
      <c r="I55" s="548"/>
      <c r="J55" s="561"/>
      <c r="K55" s="561"/>
      <c r="L55" s="561"/>
      <c r="M55" s="561"/>
      <c r="N55" s="561"/>
      <c r="O55" s="25"/>
      <c r="P55" s="30" t="s">
        <v>540</v>
      </c>
      <c r="AB55" s="26"/>
      <c r="AC55" s="561"/>
    </row>
    <row r="56" spans="2:29" ht="13.5" customHeight="1">
      <c r="B56" s="1419" t="s">
        <v>541</v>
      </c>
      <c r="C56" s="1420"/>
      <c r="D56" s="1425" t="str">
        <f>登録!D33</f>
        <v>無</v>
      </c>
      <c r="E56" s="1419" t="s">
        <v>523</v>
      </c>
      <c r="F56" s="1420"/>
      <c r="G56" s="1428"/>
      <c r="H56" s="1425" t="str">
        <f>登録!D34</f>
        <v>無</v>
      </c>
      <c r="I56" s="1431"/>
      <c r="J56" s="1419" t="s">
        <v>524</v>
      </c>
      <c r="K56" s="1420"/>
      <c r="L56" s="1428"/>
      <c r="M56" s="1434" t="str">
        <f>登録!D35</f>
        <v>無</v>
      </c>
      <c r="N56" s="561"/>
      <c r="O56" s="25"/>
      <c r="P56" s="30" t="s">
        <v>542</v>
      </c>
      <c r="AB56" s="26"/>
      <c r="AC56" s="561"/>
    </row>
    <row r="57" spans="2:29" ht="13.5" customHeight="1">
      <c r="B57" s="1421"/>
      <c r="C57" s="1422"/>
      <c r="D57" s="1426"/>
      <c r="E57" s="1421"/>
      <c r="F57" s="1422"/>
      <c r="G57" s="1429"/>
      <c r="H57" s="1426"/>
      <c r="I57" s="1432"/>
      <c r="J57" s="1421"/>
      <c r="K57" s="1422"/>
      <c r="L57" s="1429"/>
      <c r="M57" s="1435"/>
      <c r="N57" s="561"/>
      <c r="O57" s="27"/>
      <c r="P57" s="28"/>
      <c r="Q57" s="28"/>
      <c r="R57" s="28"/>
      <c r="S57" s="28"/>
      <c r="T57" s="28"/>
      <c r="U57" s="28"/>
      <c r="V57" s="28"/>
      <c r="W57" s="28"/>
      <c r="X57" s="28"/>
      <c r="Y57" s="28"/>
      <c r="Z57" s="28"/>
      <c r="AA57" s="28"/>
      <c r="AB57" s="29"/>
      <c r="AC57" s="561"/>
    </row>
    <row r="58" spans="2:29" ht="13.5" customHeight="1">
      <c r="B58" s="1423"/>
      <c r="C58" s="1424"/>
      <c r="D58" s="1427"/>
      <c r="E58" s="1423"/>
      <c r="F58" s="1424"/>
      <c r="G58" s="1430"/>
      <c r="H58" s="1427"/>
      <c r="I58" s="1433"/>
      <c r="J58" s="1423"/>
      <c r="K58" s="1424"/>
      <c r="L58" s="1430"/>
      <c r="M58" s="1436"/>
      <c r="AB58" s="566"/>
    </row>
    <row r="59" spans="2:29" ht="13.5" customHeight="1">
      <c r="B59" s="567"/>
      <c r="C59" s="567"/>
      <c r="D59" s="567"/>
      <c r="E59" s="568"/>
      <c r="F59" s="568"/>
      <c r="G59" s="568"/>
      <c r="H59" s="567"/>
      <c r="I59" s="567"/>
      <c r="J59" s="567"/>
      <c r="K59" s="567"/>
      <c r="L59" s="737"/>
      <c r="M59" s="737"/>
      <c r="AB59" s="488"/>
    </row>
    <row r="60" spans="2:29" ht="11.25" customHeight="1"/>
    <row r="61" spans="2:29" ht="10.5" customHeight="1">
      <c r="O61" s="569"/>
      <c r="P61" s="570"/>
      <c r="Q61" s="570"/>
      <c r="R61" s="570"/>
      <c r="S61" s="570"/>
      <c r="T61" s="570"/>
      <c r="U61" s="570"/>
      <c r="W61" s="571"/>
      <c r="X61" s="799"/>
    </row>
    <row r="62" spans="2:29" ht="11.25" customHeight="1">
      <c r="O62" s="569"/>
      <c r="P62" s="570"/>
      <c r="Q62" s="570"/>
      <c r="R62" s="570"/>
      <c r="S62" s="570"/>
      <c r="T62" s="570"/>
      <c r="U62" s="570"/>
      <c r="W62" s="570"/>
      <c r="X62" s="799"/>
    </row>
    <row r="63" spans="2:29" ht="11.25" customHeight="1">
      <c r="O63" s="572"/>
      <c r="P63" s="570"/>
      <c r="Q63" s="570"/>
      <c r="R63" s="570"/>
      <c r="S63" s="570"/>
      <c r="T63" s="570"/>
      <c r="U63" s="570"/>
      <c r="V63" s="570"/>
      <c r="W63" s="570"/>
      <c r="X63" s="799"/>
    </row>
  </sheetData>
  <sheetProtection sheet="1" scenarios="1" formatCells="0" formatColumns="0" formatRows="0"/>
  <mergeCells count="193">
    <mergeCell ref="B5:D5"/>
    <mergeCell ref="E5:I5"/>
    <mergeCell ref="K5:M5"/>
    <mergeCell ref="L4:M4"/>
    <mergeCell ref="B3:D3"/>
    <mergeCell ref="F3:J4"/>
    <mergeCell ref="L8:M8"/>
    <mergeCell ref="Q8:U8"/>
    <mergeCell ref="B6:D6"/>
    <mergeCell ref="E6:J6"/>
    <mergeCell ref="K6:M6"/>
    <mergeCell ref="O6:P8"/>
    <mergeCell ref="Q6:U7"/>
    <mergeCell ref="W6:X8"/>
    <mergeCell ref="Y6:AB8"/>
    <mergeCell ref="D9:E10"/>
    <mergeCell ref="F9:F10"/>
    <mergeCell ref="G9:G10"/>
    <mergeCell ref="H9:H10"/>
    <mergeCell ref="I9:I10"/>
    <mergeCell ref="J9:J10"/>
    <mergeCell ref="B8:C12"/>
    <mergeCell ref="D8:F8"/>
    <mergeCell ref="G8:K8"/>
    <mergeCell ref="R10:AB10"/>
    <mergeCell ref="K9:K10"/>
    <mergeCell ref="L9:M10"/>
    <mergeCell ref="O9:P10"/>
    <mergeCell ref="R9:S9"/>
    <mergeCell ref="K11:K12"/>
    <mergeCell ref="L11:M12"/>
    <mergeCell ref="O11:P11"/>
    <mergeCell ref="V11:W11"/>
    <mergeCell ref="B14:C16"/>
    <mergeCell ref="D14:M15"/>
    <mergeCell ref="O14:P14"/>
    <mergeCell ref="B17:C19"/>
    <mergeCell ref="D17:M18"/>
    <mergeCell ref="O13:P13"/>
    <mergeCell ref="O12:P12"/>
    <mergeCell ref="R12:AB13"/>
    <mergeCell ref="X11:Z11"/>
    <mergeCell ref="D11:E12"/>
    <mergeCell ref="F11:F12"/>
    <mergeCell ref="G11:G12"/>
    <mergeCell ref="H11:H12"/>
    <mergeCell ref="I11:I12"/>
    <mergeCell ref="J11:J12"/>
    <mergeCell ref="U19:U20"/>
    <mergeCell ref="V19:V20"/>
    <mergeCell ref="W19:W20"/>
    <mergeCell ref="O18:P22"/>
    <mergeCell ref="Q18:T18"/>
    <mergeCell ref="U18:Z18"/>
    <mergeCell ref="AA18:AB18"/>
    <mergeCell ref="D16:M16"/>
    <mergeCell ref="S16:U16"/>
    <mergeCell ref="O15:P16"/>
    <mergeCell ref="S15:U15"/>
    <mergeCell ref="W15:X16"/>
    <mergeCell ref="Y15:AB16"/>
    <mergeCell ref="B23:C27"/>
    <mergeCell ref="E23:I23"/>
    <mergeCell ref="J23:M23"/>
    <mergeCell ref="T24:V24"/>
    <mergeCell ref="W24:Z24"/>
    <mergeCell ref="AA24:AB24"/>
    <mergeCell ref="U21:U22"/>
    <mergeCell ref="V21:V22"/>
    <mergeCell ref="W21:W22"/>
    <mergeCell ref="X21:Y22"/>
    <mergeCell ref="Z21:Z22"/>
    <mergeCell ref="AA21:AB22"/>
    <mergeCell ref="B20:C21"/>
    <mergeCell ref="E20:G20"/>
    <mergeCell ref="H20:J21"/>
    <mergeCell ref="K20:M21"/>
    <mergeCell ref="E21:G21"/>
    <mergeCell ref="Q21:S22"/>
    <mergeCell ref="T21:T22"/>
    <mergeCell ref="X19:Y20"/>
    <mergeCell ref="Z19:Z20"/>
    <mergeCell ref="AA19:AB20"/>
    <mergeCell ref="Q19:S20"/>
    <mergeCell ref="T19:T20"/>
    <mergeCell ref="D26:D27"/>
    <mergeCell ref="E26:I27"/>
    <mergeCell ref="J26:M27"/>
    <mergeCell ref="Q27:S29"/>
    <mergeCell ref="T27:U27"/>
    <mergeCell ref="V27:X27"/>
    <mergeCell ref="Y27:AA27"/>
    <mergeCell ref="T25:V26"/>
    <mergeCell ref="W25:Z26"/>
    <mergeCell ref="AA25:AB26"/>
    <mergeCell ref="D24:D25"/>
    <mergeCell ref="E24:I25"/>
    <mergeCell ref="J24:M25"/>
    <mergeCell ref="O24:P29"/>
    <mergeCell ref="Q24:S26"/>
    <mergeCell ref="B29:C36"/>
    <mergeCell ref="D29:D31"/>
    <mergeCell ref="E29:G29"/>
    <mergeCell ref="H29:K29"/>
    <mergeCell ref="L29:M29"/>
    <mergeCell ref="V29:X29"/>
    <mergeCell ref="T28:U29"/>
    <mergeCell ref="V28:X28"/>
    <mergeCell ref="Y28:AA29"/>
    <mergeCell ref="Z35:AB36"/>
    <mergeCell ref="R33:U34"/>
    <mergeCell ref="W33:Y34"/>
    <mergeCell ref="Z33:AB34"/>
    <mergeCell ref="D32:D36"/>
    <mergeCell ref="F32:G32"/>
    <mergeCell ref="H32:J32"/>
    <mergeCell ref="K32:L32"/>
    <mergeCell ref="E33:E34"/>
    <mergeCell ref="F33:G34"/>
    <mergeCell ref="H33:J33"/>
    <mergeCell ref="K33:L34"/>
    <mergeCell ref="O31:P32"/>
    <mergeCell ref="R31:U32"/>
    <mergeCell ref="W31:Y32"/>
    <mergeCell ref="Z31:AB32"/>
    <mergeCell ref="E30:G31"/>
    <mergeCell ref="H30:K31"/>
    <mergeCell ref="L30:M31"/>
    <mergeCell ref="E35:E36"/>
    <mergeCell ref="F35:G36"/>
    <mergeCell ref="H35:J36"/>
    <mergeCell ref="K35:L36"/>
    <mergeCell ref="M35:M36"/>
    <mergeCell ref="O35:P36"/>
    <mergeCell ref="H34:J34"/>
    <mergeCell ref="T35:U36"/>
    <mergeCell ref="W35:Y36"/>
    <mergeCell ref="H42:J42"/>
    <mergeCell ref="B41:C42"/>
    <mergeCell ref="D41:G42"/>
    <mergeCell ref="H41:J41"/>
    <mergeCell ref="K41:M42"/>
    <mergeCell ref="X41:Y42"/>
    <mergeCell ref="Z41:AB42"/>
    <mergeCell ref="H39:J39"/>
    <mergeCell ref="O39:P40"/>
    <mergeCell ref="Q39:U40"/>
    <mergeCell ref="X39:Y40"/>
    <mergeCell ref="Z39:AB40"/>
    <mergeCell ref="B38:C39"/>
    <mergeCell ref="D38:G39"/>
    <mergeCell ref="H38:J38"/>
    <mergeCell ref="K38:M39"/>
    <mergeCell ref="P37:P38"/>
    <mergeCell ref="R37:U38"/>
    <mergeCell ref="W37:Y38"/>
    <mergeCell ref="B45:C46"/>
    <mergeCell ref="F45:G46"/>
    <mergeCell ref="H45:J46"/>
    <mergeCell ref="K45:M46"/>
    <mergeCell ref="V44:W45"/>
    <mergeCell ref="X44:AA45"/>
    <mergeCell ref="AB44:AB45"/>
    <mergeCell ref="B43:C44"/>
    <mergeCell ref="D43:G44"/>
    <mergeCell ref="H43:J43"/>
    <mergeCell ref="K43:M44"/>
    <mergeCell ref="H44:J44"/>
    <mergeCell ref="O44:R45"/>
    <mergeCell ref="S44:S45"/>
    <mergeCell ref="T44:U45"/>
    <mergeCell ref="C51:C52"/>
    <mergeCell ref="D51:G52"/>
    <mergeCell ref="I51:J52"/>
    <mergeCell ref="K51:M52"/>
    <mergeCell ref="B49:C50"/>
    <mergeCell ref="D49:G50"/>
    <mergeCell ref="H49:J50"/>
    <mergeCell ref="K49:M50"/>
    <mergeCell ref="B47:C48"/>
    <mergeCell ref="D47:G48"/>
    <mergeCell ref="H47:J48"/>
    <mergeCell ref="K47:M48"/>
    <mergeCell ref="B56:C58"/>
    <mergeCell ref="D56:D58"/>
    <mergeCell ref="E56:G58"/>
    <mergeCell ref="H56:I58"/>
    <mergeCell ref="J56:L58"/>
    <mergeCell ref="M56:M58"/>
    <mergeCell ref="C53:C54"/>
    <mergeCell ref="D53:G54"/>
    <mergeCell ref="I53:J54"/>
    <mergeCell ref="K53:M54"/>
  </mergeCells>
  <phoneticPr fontId="38"/>
  <pageMargins left="0.70866141732283472" right="0.23622047244094491" top="0.55118110236220474" bottom="0.39370078740157483" header="0.31496062992125984" footer="0.19685039370078741"/>
  <pageSetup paperSize="8" orientation="landscape" blackAndWhite="1" r:id="rId1"/>
  <headerFooter>
    <oddFooter>&amp;R&amp;K00-0482022.10.12.改訂</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99"/>
  </sheetPr>
  <dimension ref="A1:CT64"/>
  <sheetViews>
    <sheetView showZeros="0" zoomScale="80" zoomScaleNormal="80" zoomScaleSheetLayoutView="100" workbookViewId="0">
      <selection activeCell="C33" sqref="C33:E38"/>
    </sheetView>
  </sheetViews>
  <sheetFormatPr defaultColWidth="9" defaultRowHeight="14.25" customHeight="1" outlineLevelCol="1"/>
  <cols>
    <col min="1" max="1" width="2.375" style="939" customWidth="1"/>
    <col min="2" max="2" width="1.75" style="939" customWidth="1"/>
    <col min="3" max="3" width="2.625" style="939" customWidth="1"/>
    <col min="4" max="4" width="9.125" style="939" customWidth="1"/>
    <col min="5" max="5" width="2.125" style="939" customWidth="1"/>
    <col min="6" max="6" width="5.125" style="939" customWidth="1"/>
    <col min="7" max="7" width="9.875" style="939" customWidth="1"/>
    <col min="8" max="8" width="6.625" style="939" customWidth="1"/>
    <col min="9" max="9" width="9.625" style="939" customWidth="1"/>
    <col min="10" max="10" width="3.125" style="939" customWidth="1"/>
    <col min="11" max="11" width="6.75" style="939" customWidth="1"/>
    <col min="12" max="12" width="4" style="939" customWidth="1"/>
    <col min="13" max="13" width="10.375" style="939" customWidth="1"/>
    <col min="14" max="14" width="3.5" style="939" customWidth="1"/>
    <col min="15" max="15" width="1.25" style="939" customWidth="1"/>
    <col min="16" max="16" width="15.125" style="939" customWidth="1"/>
    <col min="17" max="17" width="2.25" style="939" customWidth="1"/>
    <col min="18" max="18" width="13.5" style="939" customWidth="1"/>
    <col min="19" max="19" width="2" style="939" customWidth="1"/>
    <col min="20" max="20" width="11.125" style="939" customWidth="1"/>
    <col min="21" max="21" width="3.375" style="939" customWidth="1"/>
    <col min="22" max="22" width="11" style="939" customWidth="1"/>
    <col min="23" max="23" width="6.625" style="939" customWidth="1"/>
    <col min="24" max="24" width="10.875" style="939" customWidth="1"/>
    <col min="25" max="25" width="5" style="939" customWidth="1"/>
    <col min="26" max="26" width="3.75" style="939" customWidth="1"/>
    <col min="27" max="27" width="8.125" style="939" customWidth="1"/>
    <col min="28" max="28" width="5" style="939" customWidth="1"/>
    <col min="29" max="29" width="2.375" style="939" customWidth="1"/>
    <col min="30" max="30" width="6.125" style="939" customWidth="1"/>
    <col min="31" max="31" width="16.25" style="939" customWidth="1"/>
    <col min="32" max="32" width="4" style="939" customWidth="1"/>
    <col min="33" max="33" width="2.625" style="939" customWidth="1"/>
    <col min="34" max="34" width="9.125" style="939" customWidth="1"/>
    <col min="35" max="35" width="2.125" style="939" customWidth="1"/>
    <col min="36" max="36" width="5.125" style="939" customWidth="1"/>
    <col min="37" max="37" width="9.875" style="939" customWidth="1"/>
    <col min="38" max="38" width="6.625" style="939" customWidth="1"/>
    <col min="39" max="39" width="9.625" style="939" customWidth="1"/>
    <col min="40" max="40" width="3.125" style="939" customWidth="1"/>
    <col min="41" max="41" width="6.75" style="939" customWidth="1"/>
    <col min="42" max="42" width="4" style="939" customWidth="1"/>
    <col min="43" max="43" width="10.375" style="939" customWidth="1"/>
    <col min="44" max="44" width="3.5" style="939" customWidth="1"/>
    <col min="45" max="45" width="1.25" style="939" customWidth="1"/>
    <col min="46" max="46" width="15.125" style="939" customWidth="1"/>
    <col min="47" max="47" width="2.25" style="939" customWidth="1"/>
    <col min="48" max="48" width="13.5" style="939" customWidth="1"/>
    <col min="49" max="49" width="2" style="939" customWidth="1"/>
    <col min="50" max="50" width="11.125" style="939" customWidth="1"/>
    <col min="51" max="51" width="3.375" style="939" customWidth="1"/>
    <col min="52" max="52" width="11" style="939" customWidth="1"/>
    <col min="53" max="53" width="6.625" style="939" customWidth="1"/>
    <col min="54" max="54" width="10.875" style="939" customWidth="1"/>
    <col min="55" max="55" width="5" style="939" customWidth="1"/>
    <col min="56" max="56" width="3.75" style="939" customWidth="1"/>
    <col min="57" max="57" width="8.125" style="939" customWidth="1"/>
    <col min="58" max="58" width="5" style="939" customWidth="1"/>
    <col min="59" max="59" width="2.375" style="939" customWidth="1"/>
    <col min="60" max="60" width="6.125" style="939" customWidth="1"/>
    <col min="61" max="61" width="16.25" style="939" customWidth="1"/>
    <col min="62" max="62" width="3.5" style="939" hidden="1" customWidth="1" outlineLevel="1"/>
    <col min="63" max="63" width="2.625" style="939" hidden="1" customWidth="1" outlineLevel="1"/>
    <col min="64" max="64" width="9.125" style="939" hidden="1" customWidth="1" outlineLevel="1"/>
    <col min="65" max="65" width="2.125" style="939" hidden="1" customWidth="1" outlineLevel="1"/>
    <col min="66" max="66" width="5.125" style="939" hidden="1" customWidth="1" outlineLevel="1"/>
    <col min="67" max="67" width="9.875" style="939" hidden="1" customWidth="1" outlineLevel="1"/>
    <col min="68" max="68" width="6.625" style="939" hidden="1" customWidth="1" outlineLevel="1"/>
    <col min="69" max="69" width="9.625" style="939" hidden="1" customWidth="1" outlineLevel="1"/>
    <col min="70" max="70" width="3.125" style="939" hidden="1" customWidth="1" outlineLevel="1"/>
    <col min="71" max="71" width="6.75" style="939" hidden="1" customWidth="1" outlineLevel="1"/>
    <col min="72" max="72" width="4" style="939" hidden="1" customWidth="1" outlineLevel="1"/>
    <col min="73" max="73" width="10.375" style="939" hidden="1" customWidth="1" outlineLevel="1"/>
    <col min="74" max="74" width="3.5" style="939" hidden="1" customWidth="1" outlineLevel="1"/>
    <col min="75" max="75" width="1.25" style="939" hidden="1" customWidth="1" outlineLevel="1"/>
    <col min="76" max="76" width="15.125" style="939" hidden="1" customWidth="1" outlineLevel="1"/>
    <col min="77" max="77" width="2.25" style="939" hidden="1" customWidth="1" outlineLevel="1"/>
    <col min="78" max="78" width="13.5" style="939" hidden="1" customWidth="1" outlineLevel="1"/>
    <col min="79" max="79" width="2" style="939" hidden="1" customWidth="1" outlineLevel="1"/>
    <col min="80" max="80" width="11.125" style="939" hidden="1" customWidth="1" outlineLevel="1"/>
    <col min="81" max="81" width="3.375" style="939" hidden="1" customWidth="1" outlineLevel="1"/>
    <col min="82" max="82" width="11" style="939" hidden="1" customWidth="1" outlineLevel="1"/>
    <col min="83" max="83" width="6.625" style="939" hidden="1" customWidth="1" outlineLevel="1"/>
    <col min="84" max="84" width="10.875" style="939" hidden="1" customWidth="1" outlineLevel="1"/>
    <col min="85" max="85" width="5" style="939" hidden="1" customWidth="1" outlineLevel="1"/>
    <col min="86" max="86" width="3.75" style="939" hidden="1" customWidth="1" outlineLevel="1"/>
    <col min="87" max="87" width="8.125" style="939" hidden="1" customWidth="1" outlineLevel="1"/>
    <col min="88" max="88" width="5" style="939" hidden="1" customWidth="1" outlineLevel="1"/>
    <col min="89" max="89" width="2.375" style="939" hidden="1" customWidth="1" outlineLevel="1"/>
    <col min="90" max="90" width="6.125" style="939" hidden="1" customWidth="1" outlineLevel="1"/>
    <col min="91" max="91" width="16.25" style="939" hidden="1" customWidth="1" outlineLevel="1"/>
    <col min="92" max="92" width="2.25" style="939" customWidth="1" collapsed="1"/>
    <col min="93" max="16384" width="9" style="939"/>
  </cols>
  <sheetData>
    <row r="1" spans="1:98" s="938" customFormat="1" ht="24" customHeight="1">
      <c r="A1" s="932"/>
      <c r="B1" s="932"/>
      <c r="C1" s="932"/>
      <c r="D1" s="932"/>
      <c r="E1" s="932"/>
      <c r="F1" s="933"/>
      <c r="G1" s="934" t="s">
        <v>543</v>
      </c>
      <c r="H1" s="932"/>
      <c r="I1" s="932"/>
      <c r="J1" s="932"/>
      <c r="K1" s="932"/>
      <c r="L1" s="932"/>
      <c r="M1" s="932"/>
      <c r="N1" s="932"/>
      <c r="O1" s="932"/>
      <c r="P1" s="932"/>
      <c r="Q1" s="932"/>
      <c r="R1" s="932"/>
      <c r="S1" s="935"/>
      <c r="T1" s="936" t="s">
        <v>544</v>
      </c>
      <c r="U1" s="935"/>
      <c r="V1" s="935"/>
      <c r="W1" s="935"/>
      <c r="X1" s="935"/>
      <c r="Y1" s="935"/>
      <c r="Z1" s="935"/>
      <c r="AA1" s="935"/>
      <c r="AB1" s="935"/>
      <c r="AC1" s="935"/>
      <c r="AD1" s="935"/>
      <c r="AE1" s="935"/>
      <c r="AF1" s="932"/>
      <c r="AG1" s="932"/>
      <c r="AH1" s="932"/>
      <c r="AI1" s="932"/>
      <c r="AJ1" s="932"/>
      <c r="AK1" s="934" t="s">
        <v>545</v>
      </c>
      <c r="AL1" s="932"/>
      <c r="AM1" s="932"/>
      <c r="AN1" s="932"/>
      <c r="AO1" s="932"/>
      <c r="AP1" s="932"/>
      <c r="AQ1" s="932"/>
      <c r="AR1" s="932"/>
      <c r="AS1" s="932"/>
      <c r="AT1" s="932"/>
      <c r="AU1" s="932"/>
      <c r="AV1" s="932"/>
      <c r="AW1" s="935"/>
      <c r="AX1" s="936" t="s">
        <v>546</v>
      </c>
      <c r="AY1" s="935"/>
      <c r="AZ1" s="935"/>
      <c r="BA1" s="935"/>
      <c r="BB1" s="935"/>
      <c r="BC1" s="935"/>
      <c r="BD1" s="935"/>
      <c r="BE1" s="935"/>
      <c r="BF1" s="935"/>
      <c r="BG1" s="935"/>
      <c r="BH1" s="935"/>
      <c r="BI1" s="935"/>
      <c r="BJ1" s="932"/>
      <c r="BK1" s="932"/>
      <c r="BL1" s="934" t="s">
        <v>547</v>
      </c>
      <c r="BM1" s="932"/>
      <c r="BN1" s="932"/>
      <c r="BO1" s="932"/>
      <c r="BP1" s="932"/>
      <c r="BQ1" s="932"/>
      <c r="BR1" s="932"/>
      <c r="BS1" s="932"/>
      <c r="BT1" s="932"/>
      <c r="BU1" s="932"/>
      <c r="BV1" s="932"/>
      <c r="BW1" s="932"/>
      <c r="BX1" s="932"/>
      <c r="BY1" s="932"/>
      <c r="BZ1" s="932"/>
      <c r="CA1" s="932"/>
      <c r="CB1" s="932"/>
      <c r="CC1" s="932"/>
      <c r="CD1" s="932"/>
      <c r="CE1" s="932"/>
      <c r="CF1" s="932"/>
      <c r="CG1" s="932"/>
      <c r="CH1" s="932"/>
      <c r="CI1" s="932"/>
      <c r="CJ1" s="932"/>
      <c r="CK1" s="932"/>
      <c r="CL1" s="932"/>
      <c r="CM1" s="932"/>
      <c r="CN1" s="932"/>
      <c r="CO1" s="937" t="s">
        <v>548</v>
      </c>
      <c r="CP1" s="932"/>
      <c r="CQ1" s="932"/>
      <c r="CR1" s="932"/>
      <c r="CS1" s="932"/>
      <c r="CT1" s="932"/>
    </row>
    <row r="2" spans="1:98" ht="12" customHeight="1">
      <c r="C2" s="277"/>
      <c r="AG2" s="277"/>
      <c r="BK2" s="277"/>
    </row>
    <row r="3" spans="1:98" s="940" customFormat="1" ht="14.25" customHeight="1">
      <c r="C3" s="2035" t="s">
        <v>549</v>
      </c>
      <c r="D3" s="2036"/>
      <c r="E3" s="2036"/>
      <c r="F3" s="2036"/>
      <c r="G3" s="2037"/>
      <c r="H3" s="940" t="s">
        <v>550</v>
      </c>
      <c r="S3" s="277"/>
      <c r="AD3" s="2031"/>
      <c r="AE3" s="2031"/>
      <c r="AF3" s="1198"/>
      <c r="AG3" s="2035" t="s">
        <v>549</v>
      </c>
      <c r="AH3" s="2036"/>
      <c r="AI3" s="2036"/>
      <c r="AJ3" s="2036"/>
      <c r="AK3" s="2037"/>
      <c r="AW3" s="277"/>
      <c r="BH3" s="2031"/>
      <c r="BI3" s="2031"/>
      <c r="BJ3" s="1198"/>
      <c r="BK3" s="2035" t="s">
        <v>549</v>
      </c>
      <c r="BL3" s="2036"/>
      <c r="BM3" s="2036"/>
      <c r="BN3" s="2036"/>
      <c r="BO3" s="2037"/>
      <c r="CA3" s="277"/>
      <c r="CL3" s="2031"/>
      <c r="CM3" s="2031"/>
      <c r="CN3" s="1198"/>
    </row>
    <row r="4" spans="1:98" ht="14.25" customHeight="1">
      <c r="C4" s="277"/>
      <c r="D4" s="2038" t="s">
        <v>551</v>
      </c>
      <c r="E4" s="2038"/>
      <c r="F4" s="2038"/>
      <c r="G4" s="941"/>
      <c r="H4" s="941"/>
      <c r="O4" s="1806" t="str">
        <f>登録!J7</f>
        <v>　　年　　　月　　　日</v>
      </c>
      <c r="P4" s="1806"/>
      <c r="Q4" s="942"/>
      <c r="R4" s="294"/>
      <c r="S4" s="277"/>
      <c r="T4" s="277"/>
      <c r="U4" s="277"/>
      <c r="W4" s="166"/>
      <c r="X4" s="294"/>
      <c r="AD4" s="5"/>
      <c r="AE4" s="5"/>
      <c r="AF4" s="5"/>
      <c r="AG4" s="277"/>
      <c r="AH4" s="2032" t="s">
        <v>552</v>
      </c>
      <c r="AI4" s="2032"/>
      <c r="AJ4" s="2032"/>
      <c r="AK4" s="941"/>
      <c r="AL4" s="941"/>
      <c r="AS4" s="2033" t="str">
        <f>O4</f>
        <v>　　年　　　月　　　日</v>
      </c>
      <c r="AT4" s="2033"/>
      <c r="AU4" s="942"/>
      <c r="AV4" s="294"/>
      <c r="AW4" s="277"/>
      <c r="AX4" s="2034"/>
      <c r="AY4" s="2034"/>
      <c r="AZ4" s="2034"/>
      <c r="BA4" s="166"/>
      <c r="BB4" s="294"/>
      <c r="BH4" s="5"/>
      <c r="BI4" s="5"/>
      <c r="BJ4" s="5"/>
      <c r="BK4" s="1201"/>
      <c r="BL4" s="2038" t="s">
        <v>553</v>
      </c>
      <c r="BM4" s="2038"/>
      <c r="BN4" s="2038"/>
      <c r="BO4" s="943"/>
      <c r="BP4" s="941"/>
      <c r="BW4" s="2033" t="str">
        <f>AS4</f>
        <v>　　年　　　月　　　日</v>
      </c>
      <c r="BX4" s="2033"/>
      <c r="BY4" s="942"/>
      <c r="BZ4" s="294"/>
      <c r="CA4" s="277"/>
      <c r="CB4" s="2034"/>
      <c r="CC4" s="2034"/>
      <c r="CD4" s="2034"/>
      <c r="CE4" s="166"/>
      <c r="CF4" s="294"/>
      <c r="CL4" s="5"/>
      <c r="CM4" s="5"/>
      <c r="CN4" s="5"/>
    </row>
    <row r="5" spans="1:98" ht="21.75" customHeight="1">
      <c r="C5" s="2039" t="s">
        <v>554</v>
      </c>
      <c r="D5" s="2039"/>
      <c r="E5" s="2039"/>
      <c r="F5" s="2039"/>
      <c r="G5" s="2039"/>
      <c r="H5" s="2039"/>
      <c r="I5" s="2039"/>
      <c r="J5" s="2039"/>
      <c r="K5" s="2039"/>
      <c r="L5" s="2039"/>
      <c r="M5" s="2039"/>
      <c r="N5" s="2039"/>
      <c r="O5" s="2039"/>
      <c r="P5" s="2039"/>
      <c r="Q5" s="944"/>
      <c r="R5" s="294"/>
      <c r="S5" s="945" t="s">
        <v>555</v>
      </c>
      <c r="T5" s="945"/>
      <c r="U5" s="945"/>
      <c r="V5" s="945"/>
      <c r="W5" s="946" t="s">
        <v>556</v>
      </c>
      <c r="AC5" s="1195"/>
      <c r="AG5" s="2039" t="s">
        <v>554</v>
      </c>
      <c r="AH5" s="2039"/>
      <c r="AI5" s="2039"/>
      <c r="AJ5" s="2039"/>
      <c r="AK5" s="2039"/>
      <c r="AL5" s="2039"/>
      <c r="AM5" s="2039"/>
      <c r="AN5" s="2039"/>
      <c r="AO5" s="2039"/>
      <c r="AP5" s="2039"/>
      <c r="AQ5" s="2039"/>
      <c r="AR5" s="2039"/>
      <c r="AS5" s="2039"/>
      <c r="AT5" s="2039"/>
      <c r="AU5" s="944"/>
      <c r="AV5" s="294"/>
      <c r="AW5" s="945" t="s">
        <v>555</v>
      </c>
      <c r="AX5" s="945"/>
      <c r="AY5" s="945"/>
      <c r="AZ5" s="945"/>
      <c r="BA5" s="166" t="s">
        <v>556</v>
      </c>
      <c r="BG5" s="1195"/>
      <c r="BK5" s="2039" t="s">
        <v>554</v>
      </c>
      <c r="BL5" s="2039"/>
      <c r="BM5" s="2039"/>
      <c r="BN5" s="2039"/>
      <c r="BO5" s="2039"/>
      <c r="BP5" s="2039"/>
      <c r="BQ5" s="2039"/>
      <c r="BR5" s="2039"/>
      <c r="BS5" s="2039"/>
      <c r="BT5" s="2039"/>
      <c r="BU5" s="2039"/>
      <c r="BV5" s="2039"/>
      <c r="BW5" s="2039"/>
      <c r="BX5" s="2039"/>
      <c r="BY5" s="944"/>
      <c r="BZ5" s="294"/>
      <c r="CA5" s="945" t="s">
        <v>555</v>
      </c>
      <c r="CB5" s="945"/>
      <c r="CC5" s="945"/>
      <c r="CD5" s="945"/>
      <c r="CE5" s="946" t="s">
        <v>556</v>
      </c>
      <c r="CK5" s="1195"/>
    </row>
    <row r="6" spans="1:98" ht="20.25" customHeight="1">
      <c r="C6" s="947"/>
      <c r="D6" s="947"/>
      <c r="E6" s="947"/>
      <c r="F6" s="947"/>
      <c r="G6" s="947"/>
      <c r="H6" s="947"/>
      <c r="I6" s="947"/>
      <c r="J6" s="947"/>
      <c r="K6" s="947"/>
      <c r="L6" s="947"/>
      <c r="M6" s="947"/>
      <c r="N6" s="947"/>
      <c r="O6" s="947"/>
      <c r="P6" s="947"/>
      <c r="R6" s="294"/>
      <c r="S6" s="1847" t="s">
        <v>456</v>
      </c>
      <c r="T6" s="1831"/>
      <c r="U6" s="1815">
        <f>登録!J8</f>
        <v>0</v>
      </c>
      <c r="V6" s="1816"/>
      <c r="W6" s="1816"/>
      <c r="X6" s="1816"/>
      <c r="Y6" s="2081"/>
      <c r="Z6" s="2042" t="s">
        <v>152</v>
      </c>
      <c r="AA6" s="1526"/>
      <c r="AB6" s="2045">
        <f>登録!J11</f>
        <v>0</v>
      </c>
      <c r="AC6" s="1722"/>
      <c r="AD6" s="1722"/>
      <c r="AE6" s="1975"/>
      <c r="AG6" s="947"/>
      <c r="AH6" s="947"/>
      <c r="AI6" s="947"/>
      <c r="AJ6" s="947"/>
      <c r="AK6" s="947"/>
      <c r="AL6" s="947"/>
      <c r="AM6" s="947"/>
      <c r="AN6" s="947"/>
      <c r="AO6" s="947"/>
      <c r="AP6" s="947"/>
      <c r="AQ6" s="947"/>
      <c r="AR6" s="947"/>
      <c r="AS6" s="947"/>
      <c r="AT6" s="947"/>
      <c r="AV6" s="294"/>
      <c r="AW6" s="1847" t="s">
        <v>456</v>
      </c>
      <c r="AX6" s="1831"/>
      <c r="AY6" s="1815">
        <f>登録!K8</f>
        <v>0</v>
      </c>
      <c r="AZ6" s="1816"/>
      <c r="BA6" s="1816"/>
      <c r="BB6" s="1816"/>
      <c r="BC6" s="2081"/>
      <c r="BD6" s="2042" t="s">
        <v>152</v>
      </c>
      <c r="BE6" s="1526"/>
      <c r="BF6" s="2045">
        <f>登録!K11</f>
        <v>0</v>
      </c>
      <c r="BG6" s="1722"/>
      <c r="BH6" s="1722"/>
      <c r="BI6" s="1975"/>
      <c r="BK6" s="947"/>
      <c r="BL6" s="947"/>
      <c r="BM6" s="947"/>
      <c r="BN6" s="947"/>
      <c r="BO6" s="947"/>
      <c r="BP6" s="947"/>
      <c r="BQ6" s="947"/>
      <c r="BR6" s="947"/>
      <c r="BS6" s="947"/>
      <c r="BT6" s="947"/>
      <c r="BU6" s="947"/>
      <c r="BV6" s="947"/>
      <c r="BW6" s="947"/>
      <c r="BX6" s="947"/>
      <c r="BZ6" s="294"/>
      <c r="CA6" s="1847" t="s">
        <v>456</v>
      </c>
      <c r="CB6" s="1831"/>
      <c r="CC6" s="2090"/>
      <c r="CD6" s="2091"/>
      <c r="CE6" s="2091"/>
      <c r="CF6" s="2091"/>
      <c r="CG6" s="2092"/>
      <c r="CH6" s="2042" t="s">
        <v>152</v>
      </c>
      <c r="CI6" s="1526"/>
      <c r="CJ6" s="2042"/>
      <c r="CK6" s="1525"/>
      <c r="CL6" s="1525"/>
      <c r="CM6" s="1831"/>
    </row>
    <row r="7" spans="1:98" ht="6.75" customHeight="1">
      <c r="C7" s="947"/>
      <c r="D7" s="947"/>
      <c r="E7" s="947"/>
      <c r="F7" s="947"/>
      <c r="G7" s="947"/>
      <c r="H7" s="947"/>
      <c r="I7" s="947"/>
      <c r="J7" s="947"/>
      <c r="K7" s="947"/>
      <c r="L7" s="947"/>
      <c r="M7" s="947"/>
      <c r="N7" s="947"/>
      <c r="O7" s="947"/>
      <c r="P7" s="947"/>
      <c r="R7" s="294"/>
      <c r="S7" s="1849"/>
      <c r="T7" s="1833"/>
      <c r="U7" s="1817"/>
      <c r="V7" s="1818"/>
      <c r="W7" s="1818"/>
      <c r="X7" s="1818"/>
      <c r="Y7" s="2082"/>
      <c r="Z7" s="2043"/>
      <c r="AA7" s="2044"/>
      <c r="AB7" s="2046"/>
      <c r="AC7" s="1710"/>
      <c r="AD7" s="1710"/>
      <c r="AE7" s="2047"/>
      <c r="AG7" s="947"/>
      <c r="AH7" s="947"/>
      <c r="AI7" s="947"/>
      <c r="AJ7" s="947"/>
      <c r="AK7" s="947"/>
      <c r="AL7" s="947"/>
      <c r="AM7" s="947"/>
      <c r="AN7" s="947"/>
      <c r="AO7" s="947"/>
      <c r="AP7" s="947"/>
      <c r="AQ7" s="947"/>
      <c r="AR7" s="947"/>
      <c r="AS7" s="947"/>
      <c r="AT7" s="947"/>
      <c r="AV7" s="294"/>
      <c r="AW7" s="1849"/>
      <c r="AX7" s="1833"/>
      <c r="AY7" s="1817"/>
      <c r="AZ7" s="1818"/>
      <c r="BA7" s="1818"/>
      <c r="BB7" s="1818"/>
      <c r="BC7" s="2082"/>
      <c r="BD7" s="2043"/>
      <c r="BE7" s="2044"/>
      <c r="BF7" s="2046"/>
      <c r="BG7" s="1710"/>
      <c r="BH7" s="1710"/>
      <c r="BI7" s="2047"/>
      <c r="BK7" s="947"/>
      <c r="BL7" s="947"/>
      <c r="BM7" s="947"/>
      <c r="BN7" s="947"/>
      <c r="BO7" s="947"/>
      <c r="BP7" s="947"/>
      <c r="BQ7" s="947"/>
      <c r="BR7" s="947"/>
      <c r="BS7" s="947"/>
      <c r="BT7" s="947"/>
      <c r="BU7" s="947"/>
      <c r="BV7" s="947"/>
      <c r="BW7" s="947"/>
      <c r="BX7" s="947"/>
      <c r="BZ7" s="294"/>
      <c r="CA7" s="1849"/>
      <c r="CB7" s="1833"/>
      <c r="CC7" s="2093"/>
      <c r="CD7" s="2094"/>
      <c r="CE7" s="2094"/>
      <c r="CF7" s="2094"/>
      <c r="CG7" s="2095"/>
      <c r="CH7" s="2043"/>
      <c r="CI7" s="2044"/>
      <c r="CJ7" s="2043"/>
      <c r="CK7" s="1751"/>
      <c r="CL7" s="1751"/>
      <c r="CM7" s="1833"/>
    </row>
    <row r="8" spans="1:98" ht="18.75" customHeight="1">
      <c r="B8" s="1131"/>
      <c r="C8" s="1785" t="s">
        <v>557</v>
      </c>
      <c r="D8" s="1785"/>
      <c r="E8" s="1785"/>
      <c r="F8" s="2040" t="str">
        <f>'1.施工'!E5</f>
        <v>南部建設株式会社</v>
      </c>
      <c r="G8" s="2040"/>
      <c r="H8" s="2040"/>
      <c r="I8" s="2040"/>
      <c r="J8" s="948"/>
      <c r="K8" s="949"/>
      <c r="S8" s="1527"/>
      <c r="T8" s="1580"/>
      <c r="U8" s="2048">
        <f>登録!J45</f>
        <v>0</v>
      </c>
      <c r="V8" s="1834"/>
      <c r="W8" s="1834"/>
      <c r="X8" s="1834"/>
      <c r="Y8" s="1834"/>
      <c r="Z8" s="1578"/>
      <c r="AA8" s="1496"/>
      <c r="AB8" s="1670"/>
      <c r="AC8" s="1671"/>
      <c r="AD8" s="1671"/>
      <c r="AE8" s="1913"/>
      <c r="AG8" s="1785" t="s">
        <v>557</v>
      </c>
      <c r="AH8" s="1785"/>
      <c r="AI8" s="1785"/>
      <c r="AJ8" s="2040">
        <f>M15</f>
        <v>0</v>
      </c>
      <c r="AK8" s="2040"/>
      <c r="AL8" s="2040"/>
      <c r="AM8" s="2040"/>
      <c r="AN8" s="948"/>
      <c r="AO8" s="949"/>
      <c r="AW8" s="1527"/>
      <c r="AX8" s="1580"/>
      <c r="AY8" s="950"/>
      <c r="AZ8" s="1834">
        <f>登録!K45</f>
        <v>0</v>
      </c>
      <c r="BA8" s="1834"/>
      <c r="BB8" s="1834"/>
      <c r="BC8" s="951"/>
      <c r="BD8" s="1578"/>
      <c r="BE8" s="1496"/>
      <c r="BF8" s="1670"/>
      <c r="BG8" s="1671"/>
      <c r="BH8" s="1671"/>
      <c r="BI8" s="1913"/>
      <c r="BK8" s="1785" t="s">
        <v>557</v>
      </c>
      <c r="BL8" s="1785"/>
      <c r="BM8" s="1785"/>
      <c r="BN8" s="2040">
        <f>AQ15</f>
        <v>0</v>
      </c>
      <c r="BO8" s="2040"/>
      <c r="BP8" s="2040"/>
      <c r="BQ8" s="2040"/>
      <c r="BR8" s="948"/>
      <c r="BS8" s="949"/>
      <c r="CA8" s="1527"/>
      <c r="CB8" s="1580"/>
      <c r="CC8" s="950"/>
      <c r="CD8" s="444">
        <f>登録!M45</f>
        <v>0</v>
      </c>
      <c r="CE8" s="444"/>
      <c r="CF8" s="444"/>
      <c r="CG8" s="951"/>
      <c r="CH8" s="1578"/>
      <c r="CI8" s="1496"/>
      <c r="CJ8" s="1578"/>
      <c r="CK8" s="1495"/>
      <c r="CL8" s="1495"/>
      <c r="CM8" s="1580"/>
    </row>
    <row r="9" spans="1:98" ht="14.25" customHeight="1">
      <c r="B9" s="167"/>
      <c r="C9" s="1785"/>
      <c r="D9" s="1785"/>
      <c r="E9" s="1785"/>
      <c r="F9" s="1634"/>
      <c r="G9" s="1634"/>
      <c r="H9" s="1634"/>
      <c r="I9" s="1634"/>
      <c r="J9" s="948"/>
      <c r="K9" s="939" t="s">
        <v>558</v>
      </c>
      <c r="S9" s="1870" t="s">
        <v>464</v>
      </c>
      <c r="T9" s="1579"/>
      <c r="U9" s="952" t="s">
        <v>155</v>
      </c>
      <c r="V9" s="1798">
        <f>登録!J12</f>
        <v>0</v>
      </c>
      <c r="W9" s="1798"/>
      <c r="X9" s="953"/>
      <c r="Y9" s="167"/>
      <c r="Z9" s="167"/>
      <c r="AA9" s="167"/>
      <c r="AB9" s="167"/>
      <c r="AC9" s="167"/>
      <c r="AD9" s="167"/>
      <c r="AE9" s="169"/>
      <c r="AG9" s="1785"/>
      <c r="AH9" s="1785"/>
      <c r="AI9" s="1785"/>
      <c r="AJ9" s="1634"/>
      <c r="AK9" s="1634"/>
      <c r="AL9" s="1634"/>
      <c r="AM9" s="1634"/>
      <c r="AN9" s="948"/>
      <c r="AO9" s="939" t="s">
        <v>559</v>
      </c>
      <c r="AW9" s="1870" t="s">
        <v>464</v>
      </c>
      <c r="AX9" s="1579"/>
      <c r="AY9" s="952" t="s">
        <v>155</v>
      </c>
      <c r="AZ9" s="1798">
        <f>登録!K12</f>
        <v>0</v>
      </c>
      <c r="BA9" s="1798"/>
      <c r="BB9" s="953"/>
      <c r="BC9" s="167"/>
      <c r="BD9" s="167"/>
      <c r="BE9" s="167"/>
      <c r="BF9" s="167"/>
      <c r="BG9" s="167"/>
      <c r="BH9" s="167"/>
      <c r="BI9" s="169"/>
      <c r="BK9" s="1785"/>
      <c r="BL9" s="1785"/>
      <c r="BM9" s="1785"/>
      <c r="BN9" s="1634"/>
      <c r="BO9" s="1634"/>
      <c r="BP9" s="1634"/>
      <c r="BQ9" s="1634"/>
      <c r="BR9" s="948"/>
      <c r="BS9" s="939" t="s">
        <v>559</v>
      </c>
      <c r="CA9" s="1870" t="s">
        <v>464</v>
      </c>
      <c r="CB9" s="1579"/>
      <c r="CC9" s="952" t="s">
        <v>155</v>
      </c>
      <c r="CD9" s="2020"/>
      <c r="CE9" s="2020"/>
      <c r="CF9" s="953"/>
      <c r="CG9" s="167"/>
      <c r="CH9" s="167"/>
      <c r="CI9" s="167"/>
      <c r="CJ9" s="167"/>
      <c r="CK9" s="167"/>
      <c r="CL9" s="167"/>
      <c r="CM9" s="169"/>
    </row>
    <row r="10" spans="1:98" ht="16.5" customHeight="1">
      <c r="B10" s="219"/>
      <c r="C10" s="954"/>
      <c r="D10" s="294"/>
      <c r="E10" s="294"/>
      <c r="F10" s="2041"/>
      <c r="G10" s="2041"/>
      <c r="H10" s="2041"/>
      <c r="I10" s="2041"/>
      <c r="L10" s="955" t="s">
        <v>560</v>
      </c>
      <c r="M10" s="954">
        <f>'1.施工'!R9</f>
        <v>0</v>
      </c>
      <c r="N10" s="954"/>
      <c r="O10" s="954"/>
      <c r="P10" s="954"/>
      <c r="Q10" s="954"/>
      <c r="S10" s="1832"/>
      <c r="T10" s="1833"/>
      <c r="U10" s="170"/>
      <c r="V10" s="2083">
        <f>登録!J13</f>
        <v>0</v>
      </c>
      <c r="W10" s="2083"/>
      <c r="X10" s="2083"/>
      <c r="Y10" s="2083"/>
      <c r="Z10" s="2083"/>
      <c r="AA10" s="2083" t="e">
        <v>#REF!</v>
      </c>
      <c r="AB10" s="2083"/>
      <c r="AC10" s="2083"/>
      <c r="AD10" s="2083"/>
      <c r="AE10" s="2084"/>
      <c r="AF10" s="1131"/>
      <c r="AG10" s="954"/>
      <c r="AH10" s="294"/>
      <c r="AI10" s="294"/>
      <c r="AJ10" s="2085"/>
      <c r="AK10" s="2085"/>
      <c r="AL10" s="2085"/>
      <c r="AM10" s="2085"/>
      <c r="AP10" s="955" t="s">
        <v>560</v>
      </c>
      <c r="AQ10" s="954">
        <f>V9</f>
        <v>0</v>
      </c>
      <c r="AR10" s="954"/>
      <c r="AS10" s="954"/>
      <c r="AT10" s="954"/>
      <c r="AU10" s="954"/>
      <c r="AW10" s="1832"/>
      <c r="AX10" s="1833"/>
      <c r="AY10" s="170"/>
      <c r="AZ10" s="2083">
        <f>登録!K13</f>
        <v>0</v>
      </c>
      <c r="BA10" s="2083"/>
      <c r="BB10" s="2083"/>
      <c r="BC10" s="2083"/>
      <c r="BD10" s="2083"/>
      <c r="BE10" s="2083" t="e">
        <v>#REF!</v>
      </c>
      <c r="BF10" s="2083"/>
      <c r="BG10" s="2083"/>
      <c r="BH10" s="2083"/>
      <c r="BI10" s="2084"/>
      <c r="BJ10" s="1131"/>
      <c r="BK10" s="954"/>
      <c r="BL10" s="294"/>
      <c r="BM10" s="294"/>
      <c r="BN10" s="2085"/>
      <c r="BO10" s="2085"/>
      <c r="BP10" s="2085"/>
      <c r="BQ10" s="2085"/>
      <c r="BT10" s="955" t="s">
        <v>560</v>
      </c>
      <c r="BU10" s="954">
        <f>AZ9</f>
        <v>0</v>
      </c>
      <c r="BV10" s="954"/>
      <c r="BW10" s="954"/>
      <c r="BX10" s="954"/>
      <c r="BY10" s="954"/>
      <c r="CA10" s="1832"/>
      <c r="CB10" s="1833"/>
      <c r="CC10" s="170"/>
      <c r="CD10" s="2096"/>
      <c r="CE10" s="2096"/>
      <c r="CF10" s="2096"/>
      <c r="CG10" s="2096"/>
      <c r="CH10" s="2096"/>
      <c r="CI10" s="2096"/>
      <c r="CJ10" s="2096"/>
      <c r="CK10" s="2096"/>
      <c r="CL10" s="2096"/>
      <c r="CM10" s="2097"/>
      <c r="CN10" s="1131"/>
    </row>
    <row r="11" spans="1:98" ht="14.25" customHeight="1">
      <c r="B11" s="219"/>
      <c r="K11" s="1969" t="s">
        <v>561</v>
      </c>
      <c r="L11" s="1969"/>
      <c r="M11" s="2071">
        <f>'1.施工'!R10</f>
        <v>0</v>
      </c>
      <c r="N11" s="2071"/>
      <c r="O11" s="2071"/>
      <c r="P11" s="2071"/>
      <c r="Q11" s="2071"/>
      <c r="S11" s="1527"/>
      <c r="T11" s="1580"/>
      <c r="U11" s="170"/>
      <c r="V11" s="167"/>
      <c r="W11" s="294"/>
      <c r="X11" s="956"/>
      <c r="Y11" s="2073" t="s">
        <v>562</v>
      </c>
      <c r="Z11" s="2073"/>
      <c r="AA11" s="2049">
        <f>登録!J14</f>
        <v>0</v>
      </c>
      <c r="AB11" s="2049"/>
      <c r="AC11" s="2049"/>
      <c r="AD11" s="444" t="s">
        <v>563</v>
      </c>
      <c r="AE11" s="489">
        <f>登録!J15</f>
        <v>0</v>
      </c>
      <c r="AF11" s="1131"/>
      <c r="AO11" s="1969" t="s">
        <v>561</v>
      </c>
      <c r="AP11" s="1969"/>
      <c r="AQ11" s="2071">
        <f>V10</f>
        <v>0</v>
      </c>
      <c r="AR11" s="2071"/>
      <c r="AS11" s="2071"/>
      <c r="AT11" s="2071"/>
      <c r="AU11" s="2071"/>
      <c r="AW11" s="1527"/>
      <c r="AX11" s="1580"/>
      <c r="AY11" s="170"/>
      <c r="AZ11" s="167"/>
      <c r="BA11" s="294"/>
      <c r="BB11" s="956"/>
      <c r="BC11" s="2073" t="s">
        <v>562</v>
      </c>
      <c r="BD11" s="2073"/>
      <c r="BE11" s="2049">
        <f>登録!K14</f>
        <v>0</v>
      </c>
      <c r="BF11" s="2049"/>
      <c r="BG11" s="2049"/>
      <c r="BH11" s="444" t="s">
        <v>563</v>
      </c>
      <c r="BI11" s="489">
        <f>登録!K15</f>
        <v>0</v>
      </c>
      <c r="BJ11" s="1131"/>
      <c r="BS11" s="1969" t="s">
        <v>561</v>
      </c>
      <c r="BT11" s="1969"/>
      <c r="BU11" s="2071">
        <f>AY6</f>
        <v>0</v>
      </c>
      <c r="BV11" s="2071"/>
      <c r="BW11" s="2071"/>
      <c r="BX11" s="2071"/>
      <c r="BY11" s="2071"/>
      <c r="CA11" s="1527"/>
      <c r="CB11" s="1580"/>
      <c r="CC11" s="170"/>
      <c r="CD11" s="167"/>
      <c r="CE11" s="294"/>
      <c r="CF11" s="956"/>
      <c r="CG11" s="2073" t="s">
        <v>562</v>
      </c>
      <c r="CH11" s="2073"/>
      <c r="CI11" s="1804"/>
      <c r="CJ11" s="1804"/>
      <c r="CK11" s="1804"/>
      <c r="CL11" s="444" t="s">
        <v>563</v>
      </c>
      <c r="CM11" s="465"/>
      <c r="CN11" s="1131"/>
    </row>
    <row r="12" spans="1:98" ht="16.5" customHeight="1">
      <c r="B12" s="1195"/>
      <c r="K12" s="1969"/>
      <c r="L12" s="1969"/>
      <c r="M12" s="2072"/>
      <c r="N12" s="2072"/>
      <c r="O12" s="2072"/>
      <c r="P12" s="2072"/>
      <c r="Q12" s="2072"/>
      <c r="S12" s="1870" t="s">
        <v>467</v>
      </c>
      <c r="T12" s="1579"/>
      <c r="U12" s="1299"/>
      <c r="V12" s="1737">
        <f>G21</f>
        <v>0</v>
      </c>
      <c r="W12" s="1737"/>
      <c r="X12" s="1737"/>
      <c r="Y12" s="1737"/>
      <c r="Z12" s="1737"/>
      <c r="AA12" s="1737"/>
      <c r="AB12" s="1737"/>
      <c r="AC12" s="1737"/>
      <c r="AD12" s="1737"/>
      <c r="AE12" s="1738"/>
      <c r="AF12" s="167"/>
      <c r="AH12" s="939" t="s">
        <v>550</v>
      </c>
      <c r="AO12" s="1969"/>
      <c r="AP12" s="1969"/>
      <c r="AQ12" s="2072"/>
      <c r="AR12" s="2072"/>
      <c r="AS12" s="2072"/>
      <c r="AT12" s="2072"/>
      <c r="AU12" s="2071"/>
      <c r="AW12" s="1870" t="s">
        <v>467</v>
      </c>
      <c r="AX12" s="1579"/>
      <c r="AY12" s="1299"/>
      <c r="AZ12" s="1737">
        <f>AK21</f>
        <v>0</v>
      </c>
      <c r="BA12" s="1737"/>
      <c r="BB12" s="1737"/>
      <c r="BC12" s="1737"/>
      <c r="BD12" s="1737"/>
      <c r="BE12" s="1737"/>
      <c r="BF12" s="1737"/>
      <c r="BG12" s="1737"/>
      <c r="BH12" s="1737"/>
      <c r="BI12" s="1738"/>
      <c r="BJ12" s="167"/>
      <c r="BL12" s="939" t="s">
        <v>550</v>
      </c>
      <c r="BS12" s="1969"/>
      <c r="BT12" s="1969"/>
      <c r="BU12" s="2072"/>
      <c r="BV12" s="2072"/>
      <c r="BW12" s="2072"/>
      <c r="BX12" s="2072"/>
      <c r="BY12" s="2071"/>
      <c r="CA12" s="1870" t="s">
        <v>467</v>
      </c>
      <c r="CB12" s="1579"/>
      <c r="CC12" s="1299"/>
      <c r="CD12" s="2098"/>
      <c r="CE12" s="2098"/>
      <c r="CF12" s="2098"/>
      <c r="CG12" s="2098"/>
      <c r="CH12" s="2098"/>
      <c r="CI12" s="2098"/>
      <c r="CJ12" s="2098"/>
      <c r="CK12" s="2098"/>
      <c r="CL12" s="2098"/>
      <c r="CM12" s="2099"/>
      <c r="CN12" s="167"/>
    </row>
    <row r="13" spans="1:98" ht="18.75" customHeight="1">
      <c r="B13" s="1195"/>
      <c r="K13" s="957"/>
      <c r="L13" s="957"/>
      <c r="M13" s="958" t="s">
        <v>564</v>
      </c>
      <c r="N13" s="167">
        <f>'1.施工'!X11</f>
        <v>0</v>
      </c>
      <c r="O13" s="1199"/>
      <c r="P13" s="1199"/>
      <c r="Q13" s="1199"/>
      <c r="S13" s="1832" t="s">
        <v>468</v>
      </c>
      <c r="T13" s="1833"/>
      <c r="U13" s="170"/>
      <c r="V13" s="1739"/>
      <c r="W13" s="1739"/>
      <c r="X13" s="1739"/>
      <c r="Y13" s="1739"/>
      <c r="Z13" s="1739"/>
      <c r="AA13" s="1739"/>
      <c r="AB13" s="1739"/>
      <c r="AC13" s="1739"/>
      <c r="AD13" s="1739"/>
      <c r="AE13" s="1740"/>
      <c r="AF13" s="954"/>
      <c r="AO13" s="957"/>
      <c r="AP13" s="957"/>
      <c r="AQ13" s="959" t="s">
        <v>564</v>
      </c>
      <c r="AR13" s="811">
        <f>AA11</f>
        <v>0</v>
      </c>
      <c r="AS13" s="1199"/>
      <c r="AT13" s="1199"/>
      <c r="AU13" s="1199"/>
      <c r="AW13" s="1832" t="s">
        <v>468</v>
      </c>
      <c r="AX13" s="1833"/>
      <c r="AY13" s="170"/>
      <c r="AZ13" s="1739"/>
      <c r="BA13" s="1739"/>
      <c r="BB13" s="1739"/>
      <c r="BC13" s="1739"/>
      <c r="BD13" s="1739"/>
      <c r="BE13" s="1739"/>
      <c r="BF13" s="1739"/>
      <c r="BG13" s="1739"/>
      <c r="BH13" s="1739"/>
      <c r="BI13" s="1740"/>
      <c r="BJ13" s="954"/>
      <c r="BS13" s="957"/>
      <c r="BT13" s="957"/>
      <c r="BU13" s="959" t="s">
        <v>564</v>
      </c>
      <c r="BV13" s="811">
        <f>BE11</f>
        <v>0</v>
      </c>
      <c r="BW13" s="1199"/>
      <c r="BX13" s="1199"/>
      <c r="BY13" s="1199"/>
      <c r="CA13" s="1832" t="s">
        <v>468</v>
      </c>
      <c r="CB13" s="1833"/>
      <c r="CC13" s="170"/>
      <c r="CD13" s="2068"/>
      <c r="CE13" s="2068"/>
      <c r="CF13" s="2068"/>
      <c r="CG13" s="2068"/>
      <c r="CH13" s="2068"/>
      <c r="CI13" s="2068"/>
      <c r="CJ13" s="2068"/>
      <c r="CK13" s="2068"/>
      <c r="CL13" s="2068"/>
      <c r="CM13" s="2069"/>
      <c r="CN13" s="954"/>
    </row>
    <row r="14" spans="1:98" ht="18.75" customHeight="1">
      <c r="B14" s="219"/>
      <c r="C14" s="1847" t="s">
        <v>565</v>
      </c>
      <c r="D14" s="1784"/>
      <c r="E14" s="1848"/>
      <c r="F14" s="2010" t="str">
        <f>登録!D8</f>
        <v>南部建設株式会社</v>
      </c>
      <c r="G14" s="2011"/>
      <c r="H14" s="2011"/>
      <c r="I14" s="2079"/>
      <c r="J14" s="960"/>
      <c r="K14" s="957"/>
      <c r="L14" s="957"/>
      <c r="M14" s="530" t="s">
        <v>566</v>
      </c>
      <c r="N14" s="444">
        <f>'1.施工'!AB11</f>
        <v>0</v>
      </c>
      <c r="O14" s="444"/>
      <c r="P14" s="444"/>
      <c r="Q14" s="294"/>
      <c r="S14" s="1527" t="s">
        <v>148</v>
      </c>
      <c r="T14" s="1580"/>
      <c r="U14" s="950"/>
      <c r="V14" s="491" t="str">
        <f>登録!J9&amp;"／"&amp;登録!J10</f>
        <v>／</v>
      </c>
      <c r="W14" s="961"/>
      <c r="X14" s="962"/>
      <c r="Y14" s="491"/>
      <c r="Z14" s="491"/>
      <c r="AA14" s="491"/>
      <c r="AB14" s="491"/>
      <c r="AC14" s="491"/>
      <c r="AD14" s="491"/>
      <c r="AE14" s="489"/>
      <c r="AF14" s="954"/>
      <c r="AG14" s="1847" t="s">
        <v>565</v>
      </c>
      <c r="AH14" s="1784"/>
      <c r="AI14" s="1848"/>
      <c r="AJ14" s="2010" t="str">
        <f>F14</f>
        <v>南部建設株式会社</v>
      </c>
      <c r="AK14" s="2011"/>
      <c r="AL14" s="2011"/>
      <c r="AM14" s="2011"/>
      <c r="AN14" s="960"/>
      <c r="AO14" s="957"/>
      <c r="AP14" s="957"/>
      <c r="AQ14" s="530" t="s">
        <v>566</v>
      </c>
      <c r="AR14" s="444">
        <f>AE11</f>
        <v>0</v>
      </c>
      <c r="AS14" s="444"/>
      <c r="AT14" s="444"/>
      <c r="AU14" s="294"/>
      <c r="AW14" s="1527" t="s">
        <v>148</v>
      </c>
      <c r="AX14" s="1580"/>
      <c r="AY14" s="950"/>
      <c r="AZ14" s="491" t="str">
        <f>登録!K9&amp;"／"&amp;登録!K10</f>
        <v>／</v>
      </c>
      <c r="BA14" s="961"/>
      <c r="BB14" s="962"/>
      <c r="BC14" s="491"/>
      <c r="BD14" s="491"/>
      <c r="BE14" s="491"/>
      <c r="BF14" s="491"/>
      <c r="BG14" s="491"/>
      <c r="BH14" s="491"/>
      <c r="BI14" s="489"/>
      <c r="BJ14" s="954"/>
      <c r="BK14" s="1847" t="s">
        <v>565</v>
      </c>
      <c r="BL14" s="1784"/>
      <c r="BM14" s="1848"/>
      <c r="BN14" s="2010" t="str">
        <f>AJ14</f>
        <v>南部建設株式会社</v>
      </c>
      <c r="BO14" s="2011"/>
      <c r="BP14" s="2011"/>
      <c r="BQ14" s="2011"/>
      <c r="BR14" s="960"/>
      <c r="BS14" s="957"/>
      <c r="BT14" s="957"/>
      <c r="BU14" s="530" t="s">
        <v>566</v>
      </c>
      <c r="BV14" s="444">
        <f>BI11</f>
        <v>0</v>
      </c>
      <c r="BW14" s="444"/>
      <c r="BX14" s="444"/>
      <c r="BY14" s="294"/>
      <c r="CA14" s="1527" t="s">
        <v>148</v>
      </c>
      <c r="CB14" s="1580"/>
      <c r="CC14" s="950"/>
      <c r="CD14" s="444"/>
      <c r="CE14" s="963"/>
      <c r="CF14" s="964"/>
      <c r="CG14" s="444"/>
      <c r="CH14" s="444"/>
      <c r="CI14" s="444"/>
      <c r="CJ14" s="444"/>
      <c r="CK14" s="444"/>
      <c r="CL14" s="444"/>
      <c r="CM14" s="465"/>
      <c r="CN14" s="954"/>
    </row>
    <row r="15" spans="1:98" ht="15" customHeight="1">
      <c r="B15" s="165"/>
      <c r="C15" s="1849"/>
      <c r="D15" s="1785"/>
      <c r="E15" s="1850"/>
      <c r="F15" s="2012"/>
      <c r="G15" s="2013"/>
      <c r="H15" s="2013"/>
      <c r="I15" s="2080"/>
      <c r="J15" s="960"/>
      <c r="K15" s="955"/>
      <c r="L15" s="965"/>
      <c r="M15" s="1988">
        <f>'1.施工'!Q6</f>
        <v>0</v>
      </c>
      <c r="N15" s="1988"/>
      <c r="O15" s="1988"/>
      <c r="P15" s="1988"/>
      <c r="Q15" s="294"/>
      <c r="S15" s="1870" t="s">
        <v>470</v>
      </c>
      <c r="T15" s="1579"/>
      <c r="U15" s="170"/>
      <c r="V15" s="1131" t="s">
        <v>471</v>
      </c>
      <c r="W15" s="1688" t="str">
        <f>登録!J5</f>
        <v>　　年　　　月　　　日</v>
      </c>
      <c r="X15" s="1688" t="e">
        <v>#REF!</v>
      </c>
      <c r="Y15" s="1873" t="e">
        <v>#REF!</v>
      </c>
      <c r="Z15" s="1577" t="s">
        <v>472</v>
      </c>
      <c r="AA15" s="1494"/>
      <c r="AB15" s="1692" t="str">
        <f>登録!J4</f>
        <v>　　年　　　月　　　日</v>
      </c>
      <c r="AC15" s="1688"/>
      <c r="AD15" s="1688"/>
      <c r="AE15" s="1874"/>
      <c r="AF15" s="1195"/>
      <c r="AG15" s="1849"/>
      <c r="AH15" s="1785"/>
      <c r="AI15" s="1850"/>
      <c r="AJ15" s="2012"/>
      <c r="AK15" s="2013"/>
      <c r="AL15" s="2013"/>
      <c r="AM15" s="2013"/>
      <c r="AN15" s="960"/>
      <c r="AO15" s="955"/>
      <c r="AP15" s="965"/>
      <c r="AQ15" s="1988">
        <f>U6</f>
        <v>0</v>
      </c>
      <c r="AR15" s="1988"/>
      <c r="AS15" s="1988"/>
      <c r="AT15" s="1988"/>
      <c r="AU15" s="294"/>
      <c r="AW15" s="1870" t="s">
        <v>470</v>
      </c>
      <c r="AX15" s="1579"/>
      <c r="AY15" s="170"/>
      <c r="AZ15" s="1131" t="s">
        <v>471</v>
      </c>
      <c r="BA15" s="1688">
        <f>登録!K5</f>
        <v>0</v>
      </c>
      <c r="BB15" s="1688" t="e">
        <v>#REF!</v>
      </c>
      <c r="BC15" s="1873" t="e">
        <v>#REF!</v>
      </c>
      <c r="BD15" s="1577" t="s">
        <v>472</v>
      </c>
      <c r="BE15" s="1494"/>
      <c r="BF15" s="2014">
        <f>登録!K4</f>
        <v>0</v>
      </c>
      <c r="BG15" s="2015"/>
      <c r="BH15" s="2015"/>
      <c r="BI15" s="2016"/>
      <c r="BJ15" s="1195"/>
      <c r="BK15" s="1849"/>
      <c r="BL15" s="1785"/>
      <c r="BM15" s="1850"/>
      <c r="BN15" s="2012"/>
      <c r="BO15" s="2013"/>
      <c r="BP15" s="2013"/>
      <c r="BQ15" s="2013"/>
      <c r="BR15" s="960"/>
      <c r="BS15" s="955"/>
      <c r="BT15" s="965"/>
      <c r="BU15" s="1988">
        <f>AY6</f>
        <v>0</v>
      </c>
      <c r="BV15" s="1988"/>
      <c r="BW15" s="1988"/>
      <c r="BX15" s="1988"/>
      <c r="BY15" s="294"/>
      <c r="CA15" s="1870" t="s">
        <v>470</v>
      </c>
      <c r="CB15" s="1579"/>
      <c r="CC15" s="170"/>
      <c r="CD15" s="1131" t="s">
        <v>471</v>
      </c>
      <c r="CE15" s="2029"/>
      <c r="CF15" s="2029"/>
      <c r="CG15" s="2030"/>
      <c r="CH15" s="1577" t="s">
        <v>472</v>
      </c>
      <c r="CI15" s="1494"/>
      <c r="CJ15" s="2023"/>
      <c r="CK15" s="2024"/>
      <c r="CL15" s="2024"/>
      <c r="CM15" s="2025"/>
      <c r="CN15" s="1195"/>
    </row>
    <row r="16" spans="1:98" ht="15" customHeight="1">
      <c r="B16" s="165"/>
      <c r="C16" s="1849"/>
      <c r="D16" s="1785"/>
      <c r="E16" s="1850"/>
      <c r="F16" s="2012"/>
      <c r="G16" s="2013"/>
      <c r="H16" s="2013"/>
      <c r="I16" s="2080"/>
      <c r="J16" s="960"/>
      <c r="K16" s="1984" t="s">
        <v>567</v>
      </c>
      <c r="L16" s="1984"/>
      <c r="M16" s="1989"/>
      <c r="N16" s="1989"/>
      <c r="O16" s="1989"/>
      <c r="P16" s="1989"/>
      <c r="S16" s="1871"/>
      <c r="T16" s="1872"/>
      <c r="U16" s="966"/>
      <c r="V16" s="1194" t="s">
        <v>473</v>
      </c>
      <c r="W16" s="1766" t="str">
        <f>登録!J6</f>
        <v>　　年　　　月　　　日</v>
      </c>
      <c r="X16" s="1766" t="e">
        <v>#REF!</v>
      </c>
      <c r="Y16" s="1985" t="e">
        <v>#REF!</v>
      </c>
      <c r="Z16" s="1843"/>
      <c r="AA16" s="1844"/>
      <c r="AB16" s="1875"/>
      <c r="AC16" s="1766"/>
      <c r="AD16" s="1766"/>
      <c r="AE16" s="1876"/>
      <c r="AF16" s="1195"/>
      <c r="AG16" s="1849"/>
      <c r="AH16" s="1785"/>
      <c r="AI16" s="1850"/>
      <c r="AJ16" s="2012"/>
      <c r="AK16" s="2013"/>
      <c r="AL16" s="2013"/>
      <c r="AM16" s="2013"/>
      <c r="AN16" s="960"/>
      <c r="AO16" s="1984" t="s">
        <v>567</v>
      </c>
      <c r="AP16" s="1984"/>
      <c r="AQ16" s="1989"/>
      <c r="AR16" s="1989"/>
      <c r="AS16" s="1989"/>
      <c r="AT16" s="1989"/>
      <c r="AW16" s="1871"/>
      <c r="AX16" s="1872"/>
      <c r="AY16" s="966"/>
      <c r="AZ16" s="1194" t="s">
        <v>473</v>
      </c>
      <c r="BA16" s="1766">
        <f>登録!K6</f>
        <v>0</v>
      </c>
      <c r="BB16" s="1766" t="e">
        <v>#REF!</v>
      </c>
      <c r="BC16" s="1985" t="e">
        <v>#REF!</v>
      </c>
      <c r="BD16" s="1843"/>
      <c r="BE16" s="1844"/>
      <c r="BF16" s="2017"/>
      <c r="BG16" s="2018"/>
      <c r="BH16" s="2018"/>
      <c r="BI16" s="2019"/>
      <c r="BJ16" s="1195"/>
      <c r="BK16" s="1849"/>
      <c r="BL16" s="1785"/>
      <c r="BM16" s="1850"/>
      <c r="BN16" s="2012"/>
      <c r="BO16" s="2013"/>
      <c r="BP16" s="2013"/>
      <c r="BQ16" s="2013"/>
      <c r="BR16" s="960"/>
      <c r="BS16" s="1984" t="s">
        <v>567</v>
      </c>
      <c r="BT16" s="1984"/>
      <c r="BU16" s="1989"/>
      <c r="BV16" s="1989"/>
      <c r="BW16" s="1989"/>
      <c r="BX16" s="1989"/>
      <c r="CA16" s="1871"/>
      <c r="CB16" s="1872"/>
      <c r="CC16" s="966"/>
      <c r="CD16" s="1194" t="s">
        <v>473</v>
      </c>
      <c r="CE16" s="2027"/>
      <c r="CF16" s="2027"/>
      <c r="CG16" s="2028"/>
      <c r="CH16" s="1843"/>
      <c r="CI16" s="1844"/>
      <c r="CJ16" s="2026"/>
      <c r="CK16" s="1720"/>
      <c r="CL16" s="1720"/>
      <c r="CM16" s="1721"/>
      <c r="CN16" s="1195"/>
    </row>
    <row r="17" spans="2:92" ht="15.75" customHeight="1">
      <c r="B17" s="167"/>
      <c r="C17" s="1838"/>
      <c r="D17" s="1750"/>
      <c r="E17" s="1839"/>
      <c r="F17" s="2076">
        <f>登録!D45</f>
        <v>30360723117522</v>
      </c>
      <c r="G17" s="2077"/>
      <c r="H17" s="2077"/>
      <c r="I17" s="2078"/>
      <c r="J17" s="960"/>
      <c r="K17" s="1984"/>
      <c r="L17" s="1984"/>
      <c r="M17" s="1909">
        <f>'1.施工'!Q8</f>
        <v>0</v>
      </c>
      <c r="N17" s="1909"/>
      <c r="O17" s="1909"/>
      <c r="P17" s="1909"/>
      <c r="Q17" s="967"/>
      <c r="S17" s="167"/>
      <c r="T17" s="167"/>
      <c r="U17" s="167"/>
      <c r="V17" s="167"/>
      <c r="W17" s="294"/>
      <c r="X17" s="167"/>
      <c r="Y17" s="167"/>
      <c r="Z17" s="167"/>
      <c r="AA17" s="167"/>
      <c r="AB17" s="167" t="s">
        <v>475</v>
      </c>
      <c r="AC17" s="167"/>
      <c r="AD17" s="167"/>
      <c r="AE17" s="167"/>
      <c r="AF17" s="167"/>
      <c r="AG17" s="1838"/>
      <c r="AH17" s="1750"/>
      <c r="AI17" s="1839"/>
      <c r="AJ17" s="1986">
        <f>F17</f>
        <v>30360723117522</v>
      </c>
      <c r="AK17" s="1987"/>
      <c r="AL17" s="1987"/>
      <c r="AM17" s="1987"/>
      <c r="AN17" s="960"/>
      <c r="AO17" s="1984"/>
      <c r="AP17" s="1984"/>
      <c r="AQ17" s="1805">
        <f>U8</f>
        <v>0</v>
      </c>
      <c r="AR17" s="1805"/>
      <c r="AS17" s="1805"/>
      <c r="AT17" s="1805"/>
      <c r="AU17" s="967"/>
      <c r="AW17" s="167"/>
      <c r="AX17" s="167"/>
      <c r="AY17" s="167"/>
      <c r="AZ17" s="167"/>
      <c r="BA17" s="294"/>
      <c r="BB17" s="167"/>
      <c r="BC17" s="167"/>
      <c r="BD17" s="167"/>
      <c r="BE17" s="167"/>
      <c r="BF17" s="167" t="s">
        <v>475</v>
      </c>
      <c r="BG17" s="167"/>
      <c r="BH17" s="167"/>
      <c r="BI17" s="167"/>
      <c r="BJ17" s="167"/>
      <c r="BK17" s="1838"/>
      <c r="BL17" s="1750"/>
      <c r="BM17" s="1839"/>
      <c r="BN17" s="1986">
        <f>AJ17</f>
        <v>30360723117522</v>
      </c>
      <c r="BO17" s="1987"/>
      <c r="BP17" s="1987"/>
      <c r="BQ17" s="1987"/>
      <c r="BR17" s="960"/>
      <c r="BS17" s="1984"/>
      <c r="BT17" s="1984"/>
      <c r="BU17" s="1805">
        <f>AZ8</f>
        <v>0</v>
      </c>
      <c r="BV17" s="1805"/>
      <c r="BW17" s="1805"/>
      <c r="BX17" s="1805"/>
      <c r="BY17" s="967"/>
      <c r="CA17" s="167"/>
      <c r="CB17" s="167"/>
      <c r="CC17" s="167"/>
      <c r="CD17" s="167"/>
      <c r="CE17" s="294"/>
      <c r="CF17" s="167"/>
      <c r="CG17" s="167"/>
      <c r="CH17" s="167"/>
      <c r="CI17" s="167"/>
      <c r="CJ17" s="167" t="s">
        <v>475</v>
      </c>
      <c r="CK17" s="167"/>
      <c r="CL17" s="167"/>
      <c r="CM17" s="167"/>
      <c r="CN17" s="167"/>
    </row>
    <row r="18" spans="2:92" ht="13.5" customHeight="1">
      <c r="B18" s="1131"/>
      <c r="C18" s="1197"/>
      <c r="D18" s="1197"/>
      <c r="E18" s="1197"/>
      <c r="F18" s="968"/>
      <c r="G18" s="968"/>
      <c r="H18" s="968"/>
      <c r="I18" s="968"/>
      <c r="J18" s="969"/>
      <c r="K18" s="1969" t="s">
        <v>152</v>
      </c>
      <c r="L18" s="1969"/>
      <c r="M18" s="2020">
        <f>'1.施工'!Y6</f>
        <v>0</v>
      </c>
      <c r="N18" s="2020"/>
      <c r="O18" s="2020"/>
      <c r="P18" s="2020"/>
      <c r="S18" s="1847" t="s">
        <v>568</v>
      </c>
      <c r="T18" s="1848"/>
      <c r="U18" s="1886" t="s">
        <v>476</v>
      </c>
      <c r="V18" s="1887"/>
      <c r="W18" s="1888"/>
      <c r="X18" s="1861" t="s">
        <v>477</v>
      </c>
      <c r="Y18" s="1862"/>
      <c r="Z18" s="1862"/>
      <c r="AA18" s="1862"/>
      <c r="AB18" s="1863"/>
      <c r="AC18" s="1300"/>
      <c r="AD18" s="1862" t="s">
        <v>460</v>
      </c>
      <c r="AE18" s="1885"/>
      <c r="AF18" s="1178"/>
      <c r="AG18" s="1197"/>
      <c r="AH18" s="1197"/>
      <c r="AI18" s="1197"/>
      <c r="AJ18" s="968"/>
      <c r="AK18" s="968"/>
      <c r="AL18" s="968"/>
      <c r="AM18" s="968"/>
      <c r="AN18" s="969"/>
      <c r="AO18" s="1969" t="s">
        <v>152</v>
      </c>
      <c r="AP18" s="1969"/>
      <c r="AQ18" s="2020">
        <f>AB6</f>
        <v>0</v>
      </c>
      <c r="AR18" s="2020"/>
      <c r="AS18" s="2020"/>
      <c r="AT18" s="2020"/>
      <c r="AW18" s="1847" t="s">
        <v>568</v>
      </c>
      <c r="AX18" s="1848"/>
      <c r="AY18" s="1886" t="s">
        <v>476</v>
      </c>
      <c r="AZ18" s="1887"/>
      <c r="BA18" s="1888"/>
      <c r="BB18" s="1861" t="s">
        <v>477</v>
      </c>
      <c r="BC18" s="1862"/>
      <c r="BD18" s="1862"/>
      <c r="BE18" s="1862"/>
      <c r="BF18" s="1863"/>
      <c r="BG18" s="1300"/>
      <c r="BH18" s="1862" t="s">
        <v>460</v>
      </c>
      <c r="BI18" s="1885"/>
      <c r="BJ18" s="1178"/>
      <c r="BK18" s="1197"/>
      <c r="BL18" s="1197"/>
      <c r="BM18" s="1197"/>
      <c r="BN18" s="968"/>
      <c r="BO18" s="968"/>
      <c r="BP18" s="968"/>
      <c r="BQ18" s="968"/>
      <c r="BR18" s="969"/>
      <c r="BS18" s="1969" t="s">
        <v>152</v>
      </c>
      <c r="BT18" s="1969"/>
      <c r="BU18" s="2020">
        <f>BF6</f>
        <v>0</v>
      </c>
      <c r="BV18" s="2020"/>
      <c r="BW18" s="2020"/>
      <c r="BX18" s="2020"/>
      <c r="CA18" s="1847" t="s">
        <v>568</v>
      </c>
      <c r="CB18" s="1848"/>
      <c r="CC18" s="1886" t="s">
        <v>476</v>
      </c>
      <c r="CD18" s="1887"/>
      <c r="CE18" s="1888"/>
      <c r="CF18" s="1861" t="s">
        <v>477</v>
      </c>
      <c r="CG18" s="1862"/>
      <c r="CH18" s="1862"/>
      <c r="CI18" s="1862"/>
      <c r="CJ18" s="1863"/>
      <c r="CK18" s="1300"/>
      <c r="CL18" s="1862" t="s">
        <v>460</v>
      </c>
      <c r="CM18" s="1885"/>
      <c r="CN18" s="1178"/>
    </row>
    <row r="19" spans="2:92" ht="17.25" customHeight="1">
      <c r="B19" s="970"/>
      <c r="C19" s="167"/>
      <c r="D19" s="167"/>
      <c r="E19" s="167"/>
      <c r="F19" s="1822"/>
      <c r="G19" s="1822"/>
      <c r="H19" s="1822"/>
      <c r="I19" s="1822"/>
      <c r="J19" s="1822"/>
      <c r="K19" s="1969"/>
      <c r="L19" s="1969"/>
      <c r="M19" s="1804"/>
      <c r="N19" s="1804"/>
      <c r="O19" s="1804"/>
      <c r="P19" s="1804"/>
      <c r="Q19" s="971"/>
      <c r="S19" s="1849"/>
      <c r="T19" s="1850"/>
      <c r="U19" s="1877">
        <f>登録!J23</f>
        <v>0</v>
      </c>
      <c r="V19" s="1878"/>
      <c r="W19" s="1526" t="s">
        <v>569</v>
      </c>
      <c r="X19" s="1753" t="str">
        <f>IF(U19=0," 大臣　特定　　知事　一般",登録!J24)</f>
        <v xml:space="preserve"> 大臣　特定　　知事　一般</v>
      </c>
      <c r="Y19" s="1755">
        <f>登録!J25</f>
        <v>0</v>
      </c>
      <c r="Z19" s="1889" t="s">
        <v>462</v>
      </c>
      <c r="AA19" s="1722">
        <f>登録!J26</f>
        <v>0</v>
      </c>
      <c r="AB19" s="1891" t="s">
        <v>463</v>
      </c>
      <c r="AC19" s="1301"/>
      <c r="AD19" s="1881" t="str">
        <f>登録!J27</f>
        <v>　　年　　　月　　　日</v>
      </c>
      <c r="AE19" s="1882"/>
      <c r="AF19" s="1178"/>
      <c r="AG19" s="167"/>
      <c r="AH19" s="167"/>
      <c r="AI19" s="167"/>
      <c r="AJ19" s="1822"/>
      <c r="AK19" s="1822"/>
      <c r="AL19" s="1822"/>
      <c r="AM19" s="1822"/>
      <c r="AN19" s="1822"/>
      <c r="AO19" s="1969"/>
      <c r="AP19" s="1969"/>
      <c r="AQ19" s="1804"/>
      <c r="AR19" s="1804"/>
      <c r="AS19" s="1804"/>
      <c r="AT19" s="1804"/>
      <c r="AU19" s="971" t="s">
        <v>570</v>
      </c>
      <c r="AW19" s="1849"/>
      <c r="AX19" s="1850"/>
      <c r="AY19" s="2057">
        <f>登録!K23</f>
        <v>0</v>
      </c>
      <c r="AZ19" s="2058"/>
      <c r="BA19" s="1526" t="s">
        <v>569</v>
      </c>
      <c r="BB19" s="1753" t="str">
        <f>IF(AY19=0," 大臣　特定　　知事　一般",登録!K24)</f>
        <v xml:space="preserve"> 大臣　特定　　知事　一般</v>
      </c>
      <c r="BC19" s="1755">
        <f>登録!K25</f>
        <v>0</v>
      </c>
      <c r="BD19" s="1889" t="s">
        <v>462</v>
      </c>
      <c r="BE19" s="1722">
        <f>登録!K26</f>
        <v>0</v>
      </c>
      <c r="BF19" s="1891" t="s">
        <v>463</v>
      </c>
      <c r="BG19" s="1301"/>
      <c r="BH19" s="1881" t="str">
        <f>登録!K27</f>
        <v>　　年　　　月　　　日</v>
      </c>
      <c r="BI19" s="1882"/>
      <c r="BJ19" s="1178"/>
      <c r="BK19" s="167"/>
      <c r="BL19" s="167"/>
      <c r="BM19" s="167"/>
      <c r="BN19" s="1822"/>
      <c r="BO19" s="1822"/>
      <c r="BP19" s="1822"/>
      <c r="BQ19" s="1822"/>
      <c r="BR19" s="1822"/>
      <c r="BS19" s="1969"/>
      <c r="BT19" s="1969"/>
      <c r="BU19" s="1804"/>
      <c r="BV19" s="1804"/>
      <c r="BW19" s="1804"/>
      <c r="BX19" s="1804"/>
      <c r="BY19" s="971"/>
      <c r="CA19" s="1849"/>
      <c r="CB19" s="1850"/>
      <c r="CC19" s="2107"/>
      <c r="CD19" s="2108"/>
      <c r="CE19" s="1526" t="s">
        <v>569</v>
      </c>
      <c r="CF19" s="2111" t="str">
        <f>IF(CC19=0," 大臣　特定　　知事　一般",登録!M24)</f>
        <v xml:space="preserve"> 大臣　特定　　知事　一般</v>
      </c>
      <c r="CG19" s="1784"/>
      <c r="CH19" s="1889" t="s">
        <v>462</v>
      </c>
      <c r="CI19" s="1525"/>
      <c r="CJ19" s="1891" t="s">
        <v>463</v>
      </c>
      <c r="CK19" s="1301"/>
      <c r="CL19" s="2106" t="s">
        <v>205</v>
      </c>
      <c r="CM19" s="1941"/>
      <c r="CN19" s="1178"/>
    </row>
    <row r="20" spans="2:92" ht="16.5" customHeight="1">
      <c r="B20" s="970"/>
      <c r="C20" s="939" t="s">
        <v>571</v>
      </c>
      <c r="D20" s="972"/>
      <c r="E20" s="972"/>
      <c r="F20" s="972"/>
      <c r="G20" s="972"/>
      <c r="H20" s="294"/>
      <c r="R20" s="294"/>
      <c r="S20" s="1849"/>
      <c r="T20" s="1850"/>
      <c r="U20" s="1879"/>
      <c r="V20" s="1880"/>
      <c r="W20" s="1496"/>
      <c r="X20" s="1754"/>
      <c r="Y20" s="1756"/>
      <c r="Z20" s="1890"/>
      <c r="AA20" s="1671" t="e">
        <v>#REF!</v>
      </c>
      <c r="AB20" s="1892"/>
      <c r="AC20" s="973"/>
      <c r="AD20" s="1883"/>
      <c r="AE20" s="1884"/>
      <c r="AF20" s="167"/>
      <c r="AG20" s="939" t="s">
        <v>571</v>
      </c>
      <c r="AH20" s="972"/>
      <c r="AI20" s="972"/>
      <c r="AJ20" s="972"/>
      <c r="AK20" s="972"/>
      <c r="AL20" s="294"/>
      <c r="AV20" s="294"/>
      <c r="AW20" s="1849"/>
      <c r="AX20" s="1850"/>
      <c r="AY20" s="2059"/>
      <c r="AZ20" s="2060"/>
      <c r="BA20" s="1496"/>
      <c r="BB20" s="1754"/>
      <c r="BC20" s="1756"/>
      <c r="BD20" s="1890"/>
      <c r="BE20" s="1671" t="e">
        <v>#REF!</v>
      </c>
      <c r="BF20" s="1892"/>
      <c r="BG20" s="973"/>
      <c r="BH20" s="1883"/>
      <c r="BI20" s="1884"/>
      <c r="BJ20" s="167"/>
      <c r="BK20" s="939" t="s">
        <v>571</v>
      </c>
      <c r="BL20" s="972"/>
      <c r="BM20" s="972"/>
      <c r="BN20" s="972"/>
      <c r="BO20" s="972"/>
      <c r="BP20" s="294"/>
      <c r="BZ20" s="294"/>
      <c r="CA20" s="1849"/>
      <c r="CB20" s="1850"/>
      <c r="CC20" s="2109"/>
      <c r="CD20" s="2110"/>
      <c r="CE20" s="1496"/>
      <c r="CF20" s="2112"/>
      <c r="CG20" s="1829"/>
      <c r="CH20" s="1890"/>
      <c r="CI20" s="1495"/>
      <c r="CJ20" s="1892"/>
      <c r="CK20" s="973"/>
      <c r="CL20" s="2100"/>
      <c r="CM20" s="2101"/>
      <c r="CN20" s="167"/>
    </row>
    <row r="21" spans="2:92" ht="16.5" customHeight="1">
      <c r="B21" s="970"/>
      <c r="C21" s="1524" t="s">
        <v>467</v>
      </c>
      <c r="D21" s="1525"/>
      <c r="E21" s="1831"/>
      <c r="F21" s="1302"/>
      <c r="G21" s="2066">
        <f>'1.施工'!$D$14</f>
        <v>0</v>
      </c>
      <c r="H21" s="2066"/>
      <c r="I21" s="2066"/>
      <c r="J21" s="2066"/>
      <c r="K21" s="2066"/>
      <c r="L21" s="2066"/>
      <c r="M21" s="2066"/>
      <c r="N21" s="2066"/>
      <c r="O21" s="2066"/>
      <c r="P21" s="2066"/>
      <c r="Q21" s="2067"/>
      <c r="S21" s="1849"/>
      <c r="T21" s="1850"/>
      <c r="U21" s="1864">
        <f>登録!J28</f>
        <v>0</v>
      </c>
      <c r="V21" s="1865"/>
      <c r="W21" s="1494" t="s">
        <v>569</v>
      </c>
      <c r="X21" s="1908" t="str">
        <f>IF(U21=0,"大臣　特定 　  知事　一般",登録!J29)</f>
        <v>大臣　特定 　  知事　一般</v>
      </c>
      <c r="Y21" s="1868">
        <f>登録!J30</f>
        <v>0</v>
      </c>
      <c r="Z21" s="1904" t="s">
        <v>462</v>
      </c>
      <c r="AA21" s="1668" t="str">
        <f>IF(U21=0,"",登録!J31)</f>
        <v/>
      </c>
      <c r="AB21" s="1898" t="s">
        <v>463</v>
      </c>
      <c r="AC21" s="1303"/>
      <c r="AD21" s="1883" t="str">
        <f>IF(U21=0,"　 年　  　月　　  日",登録!J32)</f>
        <v>　 年　  　月　　  日</v>
      </c>
      <c r="AE21" s="1884"/>
      <c r="AF21" s="1131"/>
      <c r="AG21" s="1524" t="s">
        <v>467</v>
      </c>
      <c r="AH21" s="1525"/>
      <c r="AI21" s="1831"/>
      <c r="AJ21" s="1302"/>
      <c r="AK21" s="2066">
        <f>'1.施工'!$D$14</f>
        <v>0</v>
      </c>
      <c r="AL21" s="2066"/>
      <c r="AM21" s="2066"/>
      <c r="AN21" s="2066"/>
      <c r="AO21" s="2066"/>
      <c r="AP21" s="2066"/>
      <c r="AQ21" s="2066"/>
      <c r="AR21" s="2066"/>
      <c r="AS21" s="2066"/>
      <c r="AT21" s="2066"/>
      <c r="AU21" s="2067"/>
      <c r="AW21" s="1849"/>
      <c r="AX21" s="1850"/>
      <c r="AY21" s="1864">
        <f>登録!K28</f>
        <v>0</v>
      </c>
      <c r="AZ21" s="1865"/>
      <c r="BA21" s="1494" t="s">
        <v>569</v>
      </c>
      <c r="BB21" s="1908" t="str">
        <f>IF(AY21=0,"大臣　特定 　  知事　一般",登録!K29)</f>
        <v>大臣　特定 　  知事　一般</v>
      </c>
      <c r="BC21" s="1868">
        <f>登録!K30</f>
        <v>0</v>
      </c>
      <c r="BD21" s="1904" t="s">
        <v>462</v>
      </c>
      <c r="BE21" s="1668" t="str">
        <f>IF(AY21=0,"",登録!K31)</f>
        <v/>
      </c>
      <c r="BF21" s="1898" t="s">
        <v>463</v>
      </c>
      <c r="BG21" s="1303"/>
      <c r="BH21" s="1883" t="str">
        <f>IF(AY21=0,"　 年　  　月　　  日",登録!K32)</f>
        <v>　 年　  　月　　  日</v>
      </c>
      <c r="BI21" s="1884"/>
      <c r="BJ21" s="1131"/>
      <c r="BK21" s="1524" t="s">
        <v>467</v>
      </c>
      <c r="BL21" s="1525"/>
      <c r="BM21" s="1831"/>
      <c r="BN21" s="1302"/>
      <c r="BO21" s="2066">
        <f>'1.施工'!$D$14</f>
        <v>0</v>
      </c>
      <c r="BP21" s="2066"/>
      <c r="BQ21" s="2066"/>
      <c r="BR21" s="2066"/>
      <c r="BS21" s="2066"/>
      <c r="BT21" s="2066"/>
      <c r="BU21" s="2066"/>
      <c r="BV21" s="2066"/>
      <c r="BW21" s="2066"/>
      <c r="BX21" s="2066"/>
      <c r="BY21" s="2067"/>
      <c r="CA21" s="1849"/>
      <c r="CB21" s="1850"/>
      <c r="CC21" s="2021"/>
      <c r="CD21" s="1632"/>
      <c r="CE21" s="1494" t="s">
        <v>569</v>
      </c>
      <c r="CF21" s="2104" t="str">
        <f>IF(CC21=0,"大臣　特定 　  知事　一般",登録!M29)</f>
        <v>大臣　特定 　  知事　一般</v>
      </c>
      <c r="CG21" s="1749"/>
      <c r="CH21" s="1904" t="s">
        <v>462</v>
      </c>
      <c r="CI21" s="1493"/>
      <c r="CJ21" s="1898" t="s">
        <v>463</v>
      </c>
      <c r="CK21" s="1303"/>
      <c r="CL21" s="2100" t="s">
        <v>572</v>
      </c>
      <c r="CM21" s="2101"/>
      <c r="CN21" s="1131"/>
    </row>
    <row r="22" spans="2:92" ht="14.25" customHeight="1">
      <c r="B22" s="970"/>
      <c r="C22" s="1832" t="s">
        <v>468</v>
      </c>
      <c r="D22" s="1751"/>
      <c r="E22" s="1833"/>
      <c r="F22" s="974"/>
      <c r="G22" s="2068"/>
      <c r="H22" s="2068"/>
      <c r="I22" s="2068"/>
      <c r="J22" s="2068"/>
      <c r="K22" s="2068"/>
      <c r="L22" s="2068"/>
      <c r="M22" s="2068"/>
      <c r="N22" s="2068"/>
      <c r="O22" s="2068"/>
      <c r="P22" s="2068"/>
      <c r="Q22" s="2069"/>
      <c r="S22" s="1838"/>
      <c r="T22" s="1839"/>
      <c r="U22" s="1866"/>
      <c r="V22" s="1867"/>
      <c r="W22" s="1844"/>
      <c r="X22" s="1705"/>
      <c r="Y22" s="1869"/>
      <c r="Z22" s="1905"/>
      <c r="AA22" s="1711" t="e">
        <v>#REF!</v>
      </c>
      <c r="AB22" s="1899"/>
      <c r="AC22" s="975"/>
      <c r="AD22" s="1906"/>
      <c r="AE22" s="1907"/>
      <c r="AF22" s="165"/>
      <c r="AG22" s="1832" t="s">
        <v>468</v>
      </c>
      <c r="AH22" s="1751"/>
      <c r="AI22" s="1833"/>
      <c r="AJ22" s="974"/>
      <c r="AK22" s="2068"/>
      <c r="AL22" s="2068"/>
      <c r="AM22" s="2068"/>
      <c r="AN22" s="2068"/>
      <c r="AO22" s="2068"/>
      <c r="AP22" s="2068"/>
      <c r="AQ22" s="2068"/>
      <c r="AR22" s="2068"/>
      <c r="AS22" s="2068"/>
      <c r="AT22" s="2068"/>
      <c r="AU22" s="2069"/>
      <c r="AW22" s="1838"/>
      <c r="AX22" s="1839"/>
      <c r="AY22" s="1866"/>
      <c r="AZ22" s="1867"/>
      <c r="BA22" s="1844"/>
      <c r="BB22" s="1705"/>
      <c r="BC22" s="1869"/>
      <c r="BD22" s="1905"/>
      <c r="BE22" s="1711" t="e">
        <v>#REF!</v>
      </c>
      <c r="BF22" s="1899"/>
      <c r="BG22" s="975"/>
      <c r="BH22" s="1906"/>
      <c r="BI22" s="1907"/>
      <c r="BJ22" s="165"/>
      <c r="BK22" s="1832" t="s">
        <v>468</v>
      </c>
      <c r="BL22" s="1751"/>
      <c r="BM22" s="1833"/>
      <c r="BN22" s="974"/>
      <c r="BO22" s="2068"/>
      <c r="BP22" s="2068"/>
      <c r="BQ22" s="2068"/>
      <c r="BR22" s="2068"/>
      <c r="BS22" s="2068"/>
      <c r="BT22" s="2068"/>
      <c r="BU22" s="2068"/>
      <c r="BV22" s="2068"/>
      <c r="BW22" s="2068"/>
      <c r="BX22" s="2068"/>
      <c r="BY22" s="2069"/>
      <c r="CA22" s="1838"/>
      <c r="CB22" s="1839"/>
      <c r="CC22" s="1855"/>
      <c r="CD22" s="2022"/>
      <c r="CE22" s="1844"/>
      <c r="CF22" s="2105"/>
      <c r="CG22" s="1750"/>
      <c r="CH22" s="1905"/>
      <c r="CI22" s="1752"/>
      <c r="CJ22" s="1899"/>
      <c r="CK22" s="975"/>
      <c r="CL22" s="2102"/>
      <c r="CM22" s="2103"/>
      <c r="CN22" s="165"/>
    </row>
    <row r="23" spans="2:92" ht="16.5" customHeight="1">
      <c r="B23" s="167"/>
      <c r="C23" s="1527" t="s">
        <v>148</v>
      </c>
      <c r="D23" s="1495"/>
      <c r="E23" s="1580"/>
      <c r="F23" s="950"/>
      <c r="G23" s="2009" t="str">
        <f>'1.施工'!R14</f>
        <v>／</v>
      </c>
      <c r="H23" s="2009"/>
      <c r="I23" s="2009"/>
      <c r="J23" s="2009"/>
      <c r="K23" s="2009"/>
      <c r="L23" s="2009"/>
      <c r="M23" s="2009"/>
      <c r="N23" s="2009"/>
      <c r="O23" s="2009"/>
      <c r="P23" s="2009"/>
      <c r="Q23" s="465"/>
      <c r="S23" s="167"/>
      <c r="T23" s="167"/>
      <c r="U23" s="167"/>
      <c r="V23" s="167"/>
      <c r="W23" s="167"/>
      <c r="X23" s="167"/>
      <c r="Y23" s="167"/>
      <c r="Z23" s="167"/>
      <c r="AA23" s="167"/>
      <c r="AB23" s="167"/>
      <c r="AC23" s="167"/>
      <c r="AD23" s="167"/>
      <c r="AE23" s="167"/>
      <c r="AF23" s="165"/>
      <c r="AG23" s="1527" t="s">
        <v>148</v>
      </c>
      <c r="AH23" s="1495"/>
      <c r="AI23" s="1580"/>
      <c r="AJ23" s="950"/>
      <c r="AK23" s="2009" t="str">
        <f>V14</f>
        <v>／</v>
      </c>
      <c r="AL23" s="2009"/>
      <c r="AM23" s="2009"/>
      <c r="AN23" s="2009"/>
      <c r="AO23" s="2009"/>
      <c r="AP23" s="2009"/>
      <c r="AQ23" s="2009"/>
      <c r="AR23" s="2009"/>
      <c r="AS23" s="2009"/>
      <c r="AT23" s="2009"/>
      <c r="AU23" s="465"/>
      <c r="AW23" s="167"/>
      <c r="AX23" s="167"/>
      <c r="AY23" s="167"/>
      <c r="AZ23" s="167"/>
      <c r="BA23" s="167"/>
      <c r="BB23" s="167"/>
      <c r="BC23" s="167"/>
      <c r="BD23" s="167"/>
      <c r="BE23" s="167"/>
      <c r="BF23" s="167"/>
      <c r="BG23" s="167"/>
      <c r="BH23" s="167"/>
      <c r="BI23" s="167"/>
      <c r="BJ23" s="165"/>
      <c r="BK23" s="1527" t="s">
        <v>148</v>
      </c>
      <c r="BL23" s="1495"/>
      <c r="BM23" s="1580"/>
      <c r="BN23" s="950"/>
      <c r="BO23" s="2009" t="str">
        <f>AZ14</f>
        <v>／</v>
      </c>
      <c r="BP23" s="2009"/>
      <c r="BQ23" s="2009"/>
      <c r="BR23" s="2009"/>
      <c r="BS23" s="2009"/>
      <c r="BT23" s="2009"/>
      <c r="BU23" s="2009"/>
      <c r="BV23" s="2009"/>
      <c r="BW23" s="2009"/>
      <c r="BX23" s="2009"/>
      <c r="BY23" s="465"/>
      <c r="CA23" s="167"/>
      <c r="CB23" s="167"/>
      <c r="CC23" s="167"/>
      <c r="CD23" s="167"/>
      <c r="CE23" s="167"/>
      <c r="CF23" s="167"/>
      <c r="CG23" s="167"/>
      <c r="CH23" s="167"/>
      <c r="CI23" s="167"/>
      <c r="CJ23" s="167"/>
      <c r="CK23" s="167"/>
      <c r="CL23" s="167"/>
      <c r="CM23" s="167"/>
      <c r="CN23" s="165"/>
    </row>
    <row r="24" spans="2:92" ht="15" customHeight="1">
      <c r="B24" s="1178"/>
      <c r="C24" s="1870" t="s">
        <v>573</v>
      </c>
      <c r="D24" s="1493"/>
      <c r="E24" s="1579"/>
      <c r="F24" s="958" t="s">
        <v>471</v>
      </c>
      <c r="G24" s="2024" t="str">
        <f>'1.施工'!S15</f>
        <v>　　年　　　月　　　日</v>
      </c>
      <c r="H24" s="2024"/>
      <c r="I24" s="2024"/>
      <c r="J24" s="976"/>
      <c r="K24" s="167"/>
      <c r="L24" s="1577" t="s">
        <v>574</v>
      </c>
      <c r="M24" s="1493"/>
      <c r="N24" s="1494"/>
      <c r="O24" s="2001" t="str">
        <f>'1.施工'!Y15</f>
        <v>　　年　　　月　　　日</v>
      </c>
      <c r="P24" s="2002"/>
      <c r="Q24" s="2003"/>
      <c r="S24" s="1847" t="s">
        <v>486</v>
      </c>
      <c r="T24" s="1848"/>
      <c r="U24" s="1851" t="s">
        <v>487</v>
      </c>
      <c r="V24" s="1852"/>
      <c r="W24" s="1857" t="s">
        <v>488</v>
      </c>
      <c r="X24" s="1857"/>
      <c r="Y24" s="1857"/>
      <c r="Z24" s="1858" t="s">
        <v>489</v>
      </c>
      <c r="AA24" s="1859"/>
      <c r="AB24" s="1859"/>
      <c r="AC24" s="1860"/>
      <c r="AD24" s="1940" t="s">
        <v>490</v>
      </c>
      <c r="AE24" s="1941"/>
      <c r="AF24" s="165"/>
      <c r="AG24" s="1870" t="s">
        <v>573</v>
      </c>
      <c r="AH24" s="1493"/>
      <c r="AI24" s="1579"/>
      <c r="AJ24" s="958" t="s">
        <v>471</v>
      </c>
      <c r="AK24" s="2024" t="str">
        <f>W15</f>
        <v>　　年　　　月　　　日</v>
      </c>
      <c r="AL24" s="2024"/>
      <c r="AM24" s="2024"/>
      <c r="AN24" s="976"/>
      <c r="AO24" s="167"/>
      <c r="AP24" s="1577" t="s">
        <v>575</v>
      </c>
      <c r="AQ24" s="1493"/>
      <c r="AR24" s="1494"/>
      <c r="AS24" s="2001" t="str">
        <f>AB15</f>
        <v>　　年　　　月　　　日</v>
      </c>
      <c r="AT24" s="2002"/>
      <c r="AU24" s="2003"/>
      <c r="AW24" s="1847" t="s">
        <v>486</v>
      </c>
      <c r="AX24" s="1848"/>
      <c r="AY24" s="1851" t="s">
        <v>487</v>
      </c>
      <c r="AZ24" s="1852"/>
      <c r="BA24" s="1857" t="s">
        <v>488</v>
      </c>
      <c r="BB24" s="1857"/>
      <c r="BC24" s="1857"/>
      <c r="BD24" s="1858" t="s">
        <v>489</v>
      </c>
      <c r="BE24" s="1859"/>
      <c r="BF24" s="1859"/>
      <c r="BG24" s="1860"/>
      <c r="BH24" s="1940" t="s">
        <v>490</v>
      </c>
      <c r="BI24" s="1941"/>
      <c r="BJ24" s="165"/>
      <c r="BK24" s="1870" t="s">
        <v>573</v>
      </c>
      <c r="BL24" s="1493"/>
      <c r="BM24" s="1579"/>
      <c r="BN24" s="958" t="s">
        <v>471</v>
      </c>
      <c r="BO24" s="2113">
        <f>BA15</f>
        <v>0</v>
      </c>
      <c r="BP24" s="2113"/>
      <c r="BQ24" s="2113"/>
      <c r="BR24" s="976"/>
      <c r="BS24" s="167"/>
      <c r="BT24" s="1577" t="s">
        <v>576</v>
      </c>
      <c r="BU24" s="1493"/>
      <c r="BV24" s="1494"/>
      <c r="BW24" s="2001">
        <f>BF15</f>
        <v>0</v>
      </c>
      <c r="BX24" s="2002"/>
      <c r="BY24" s="2003"/>
      <c r="CA24" s="1847" t="s">
        <v>486</v>
      </c>
      <c r="CB24" s="1848"/>
      <c r="CC24" s="1851" t="s">
        <v>487</v>
      </c>
      <c r="CD24" s="1852"/>
      <c r="CE24" s="1857" t="s">
        <v>488</v>
      </c>
      <c r="CF24" s="1857"/>
      <c r="CG24" s="1857"/>
      <c r="CH24" s="1858" t="s">
        <v>489</v>
      </c>
      <c r="CI24" s="1859"/>
      <c r="CJ24" s="1859"/>
      <c r="CK24" s="1860"/>
      <c r="CL24" s="1940" t="s">
        <v>490</v>
      </c>
      <c r="CM24" s="1941"/>
      <c r="CN24" s="165"/>
    </row>
    <row r="25" spans="2:92" ht="15" customHeight="1">
      <c r="B25" s="977"/>
      <c r="C25" s="1871"/>
      <c r="D25" s="1752"/>
      <c r="E25" s="1872"/>
      <c r="F25" s="978" t="s">
        <v>473</v>
      </c>
      <c r="G25" s="1720" t="str">
        <f>'1.施工'!S16</f>
        <v>　　年　　　月　　　日</v>
      </c>
      <c r="H25" s="1720"/>
      <c r="I25" s="1720"/>
      <c r="J25" s="979"/>
      <c r="K25" s="980"/>
      <c r="L25" s="1843" t="s">
        <v>577</v>
      </c>
      <c r="M25" s="1752"/>
      <c r="N25" s="1844"/>
      <c r="O25" s="2004"/>
      <c r="P25" s="2005"/>
      <c r="Q25" s="2006"/>
      <c r="S25" s="1849"/>
      <c r="T25" s="1850"/>
      <c r="U25" s="1853"/>
      <c r="V25" s="1854"/>
      <c r="W25" s="1667">
        <f>登録!J37</f>
        <v>0</v>
      </c>
      <c r="X25" s="1668"/>
      <c r="Y25" s="1669"/>
      <c r="Z25" s="1667">
        <f>登録!J38</f>
        <v>0</v>
      </c>
      <c r="AA25" s="1668"/>
      <c r="AB25" s="1668"/>
      <c r="AC25" s="1669"/>
      <c r="AD25" s="1673">
        <f>登録!J39</f>
        <v>0</v>
      </c>
      <c r="AE25" s="1596"/>
      <c r="AF25" s="165"/>
      <c r="AG25" s="1871"/>
      <c r="AH25" s="1752"/>
      <c r="AI25" s="1872"/>
      <c r="AJ25" s="978" t="s">
        <v>473</v>
      </c>
      <c r="AK25" s="1720" t="str">
        <f>W16</f>
        <v>　　年　　　月　　　日</v>
      </c>
      <c r="AL25" s="1720"/>
      <c r="AM25" s="1720"/>
      <c r="AN25" s="979"/>
      <c r="AO25" s="980"/>
      <c r="AP25" s="1843"/>
      <c r="AQ25" s="1752"/>
      <c r="AR25" s="1844"/>
      <c r="AS25" s="2004"/>
      <c r="AT25" s="2005"/>
      <c r="AU25" s="2006"/>
      <c r="AW25" s="1849"/>
      <c r="AX25" s="1850"/>
      <c r="AY25" s="1853"/>
      <c r="AZ25" s="1854"/>
      <c r="BA25" s="1667">
        <f>登録!K37</f>
        <v>0</v>
      </c>
      <c r="BB25" s="1668"/>
      <c r="BC25" s="1669"/>
      <c r="BD25" s="1667">
        <f>登録!K38</f>
        <v>0</v>
      </c>
      <c r="BE25" s="1668"/>
      <c r="BF25" s="1668"/>
      <c r="BG25" s="1669"/>
      <c r="BH25" s="1673">
        <f>登録!K39</f>
        <v>0</v>
      </c>
      <c r="BI25" s="1596"/>
      <c r="BJ25" s="165"/>
      <c r="BK25" s="1871"/>
      <c r="BL25" s="1752"/>
      <c r="BM25" s="1872"/>
      <c r="BN25" s="978" t="s">
        <v>473</v>
      </c>
      <c r="BO25" s="2114">
        <f>BA16</f>
        <v>0</v>
      </c>
      <c r="BP25" s="2114"/>
      <c r="BQ25" s="2114"/>
      <c r="BR25" s="979"/>
      <c r="BS25" s="980"/>
      <c r="BT25" s="1843"/>
      <c r="BU25" s="1752"/>
      <c r="BV25" s="1844"/>
      <c r="BW25" s="2004"/>
      <c r="BX25" s="2005"/>
      <c r="BY25" s="2006"/>
      <c r="CA25" s="1849"/>
      <c r="CB25" s="1850"/>
      <c r="CC25" s="1853"/>
      <c r="CD25" s="1854"/>
      <c r="CE25" s="1577"/>
      <c r="CF25" s="1493"/>
      <c r="CG25" s="1494"/>
      <c r="CH25" s="1577"/>
      <c r="CI25" s="1493"/>
      <c r="CJ25" s="1493"/>
      <c r="CK25" s="1494"/>
      <c r="CL25" s="1942"/>
      <c r="CM25" s="1901"/>
      <c r="CN25" s="165"/>
    </row>
    <row r="26" spans="2:92" ht="14.25" customHeight="1">
      <c r="B26" s="4"/>
      <c r="S26" s="1849"/>
      <c r="T26" s="1850"/>
      <c r="U26" s="1855"/>
      <c r="V26" s="1856"/>
      <c r="W26" s="1670"/>
      <c r="X26" s="1671"/>
      <c r="Y26" s="1672"/>
      <c r="Z26" s="1670"/>
      <c r="AA26" s="1671"/>
      <c r="AB26" s="1671"/>
      <c r="AC26" s="1672"/>
      <c r="AD26" s="1674"/>
      <c r="AE26" s="1598"/>
      <c r="AF26" s="167"/>
      <c r="AW26" s="1849"/>
      <c r="AX26" s="1850"/>
      <c r="AY26" s="1855"/>
      <c r="AZ26" s="1856"/>
      <c r="BA26" s="1670"/>
      <c r="BB26" s="1671"/>
      <c r="BC26" s="1672"/>
      <c r="BD26" s="1670"/>
      <c r="BE26" s="1671"/>
      <c r="BF26" s="1671"/>
      <c r="BG26" s="1672"/>
      <c r="BH26" s="1674"/>
      <c r="BI26" s="1598"/>
      <c r="BJ26" s="167"/>
      <c r="CA26" s="1849"/>
      <c r="CB26" s="1850"/>
      <c r="CC26" s="1855"/>
      <c r="CD26" s="1856"/>
      <c r="CE26" s="1578"/>
      <c r="CF26" s="1495"/>
      <c r="CG26" s="1496"/>
      <c r="CH26" s="1578"/>
      <c r="CI26" s="1495"/>
      <c r="CJ26" s="1495"/>
      <c r="CK26" s="1496"/>
      <c r="CL26" s="2118"/>
      <c r="CM26" s="1797"/>
      <c r="CN26" s="167"/>
    </row>
    <row r="27" spans="2:92" ht="15" customHeight="1">
      <c r="B27" s="1178"/>
      <c r="C27" s="1847" t="s">
        <v>568</v>
      </c>
      <c r="D27" s="1784"/>
      <c r="E27" s="1848"/>
      <c r="F27" s="1886" t="s">
        <v>476</v>
      </c>
      <c r="G27" s="1887"/>
      <c r="H27" s="1888"/>
      <c r="I27" s="1861" t="s">
        <v>477</v>
      </c>
      <c r="J27" s="1862"/>
      <c r="K27" s="1862"/>
      <c r="L27" s="1862"/>
      <c r="M27" s="1862"/>
      <c r="N27" s="1863"/>
      <c r="O27" s="1300"/>
      <c r="P27" s="1862" t="s">
        <v>460</v>
      </c>
      <c r="Q27" s="1885"/>
      <c r="S27" s="1849"/>
      <c r="T27" s="1850"/>
      <c r="U27" s="1851" t="s">
        <v>492</v>
      </c>
      <c r="V27" s="1852"/>
      <c r="W27" s="2050" t="s">
        <v>578</v>
      </c>
      <c r="X27" s="2062"/>
      <c r="Y27" s="1895" t="s">
        <v>494</v>
      </c>
      <c r="Z27" s="1896"/>
      <c r="AA27" s="1897"/>
      <c r="AB27" s="1895" t="s">
        <v>495</v>
      </c>
      <c r="AC27" s="1896"/>
      <c r="AD27" s="1897"/>
      <c r="AE27" s="981" t="s">
        <v>490</v>
      </c>
      <c r="AF27" s="1178"/>
      <c r="AG27" s="1847" t="s">
        <v>568</v>
      </c>
      <c r="AH27" s="1784"/>
      <c r="AI27" s="1848"/>
      <c r="AJ27" s="1886" t="s">
        <v>476</v>
      </c>
      <c r="AK27" s="1887"/>
      <c r="AL27" s="1888"/>
      <c r="AM27" s="1861" t="s">
        <v>477</v>
      </c>
      <c r="AN27" s="1862"/>
      <c r="AO27" s="1862"/>
      <c r="AP27" s="1862"/>
      <c r="AQ27" s="1862"/>
      <c r="AR27" s="1863"/>
      <c r="AS27" s="1300"/>
      <c r="AT27" s="1862" t="s">
        <v>460</v>
      </c>
      <c r="AU27" s="1885"/>
      <c r="AW27" s="1849"/>
      <c r="AX27" s="1850"/>
      <c r="AY27" s="1851" t="s">
        <v>492</v>
      </c>
      <c r="AZ27" s="1852"/>
      <c r="BA27" s="2050" t="s">
        <v>578</v>
      </c>
      <c r="BB27" s="2062"/>
      <c r="BC27" s="1895" t="s">
        <v>494</v>
      </c>
      <c r="BD27" s="1896"/>
      <c r="BE27" s="1897"/>
      <c r="BF27" s="1895" t="s">
        <v>495</v>
      </c>
      <c r="BG27" s="1896"/>
      <c r="BH27" s="1897"/>
      <c r="BI27" s="981" t="s">
        <v>490</v>
      </c>
      <c r="BJ27" s="1178"/>
      <c r="BK27" s="1847" t="s">
        <v>568</v>
      </c>
      <c r="BL27" s="1784"/>
      <c r="BM27" s="1848"/>
      <c r="BN27" s="1886" t="s">
        <v>476</v>
      </c>
      <c r="BO27" s="1887"/>
      <c r="BP27" s="1888"/>
      <c r="BQ27" s="1861" t="s">
        <v>477</v>
      </c>
      <c r="BR27" s="1862"/>
      <c r="BS27" s="1862"/>
      <c r="BT27" s="1862"/>
      <c r="BU27" s="1862"/>
      <c r="BV27" s="1863"/>
      <c r="BW27" s="1300"/>
      <c r="BX27" s="1862" t="s">
        <v>460</v>
      </c>
      <c r="BY27" s="1885"/>
      <c r="CA27" s="1849"/>
      <c r="CB27" s="1850"/>
      <c r="CC27" s="1851" t="s">
        <v>492</v>
      </c>
      <c r="CD27" s="1852"/>
      <c r="CE27" s="2050" t="s">
        <v>578</v>
      </c>
      <c r="CF27" s="2062"/>
      <c r="CG27" s="1895" t="s">
        <v>494</v>
      </c>
      <c r="CH27" s="1896"/>
      <c r="CI27" s="1897"/>
      <c r="CJ27" s="1895" t="s">
        <v>495</v>
      </c>
      <c r="CK27" s="1896"/>
      <c r="CL27" s="1897"/>
      <c r="CM27" s="981" t="s">
        <v>490</v>
      </c>
      <c r="CN27" s="1178"/>
    </row>
    <row r="28" spans="2:92" ht="14.25" customHeight="1">
      <c r="B28" s="1178"/>
      <c r="C28" s="1849"/>
      <c r="D28" s="1785"/>
      <c r="E28" s="1850"/>
      <c r="F28" s="1851">
        <f>'1.施工'!Q19</f>
        <v>0</v>
      </c>
      <c r="G28" s="1678"/>
      <c r="H28" s="1999" t="s">
        <v>569</v>
      </c>
      <c r="I28" s="2050" t="str">
        <f>'1.施工'!U19</f>
        <v>大臣　 特定　  知事   一般</v>
      </c>
      <c r="J28" s="2051"/>
      <c r="K28" s="1964">
        <f>'1.施工'!V19</f>
        <v>0</v>
      </c>
      <c r="L28" s="1896" t="s">
        <v>462</v>
      </c>
      <c r="M28" s="1859">
        <f>'1.施工'!X19</f>
        <v>0</v>
      </c>
      <c r="N28" s="1891" t="s">
        <v>463</v>
      </c>
      <c r="O28" s="1301"/>
      <c r="P28" s="1944" t="str">
        <f>'1.施工'!AA19</f>
        <v>　　年　　　月　　　日</v>
      </c>
      <c r="Q28" s="1945"/>
      <c r="S28" s="1849"/>
      <c r="T28" s="1850"/>
      <c r="U28" s="1853"/>
      <c r="V28" s="1854"/>
      <c r="W28" s="1995">
        <f>登録!J36</f>
        <v>0</v>
      </c>
      <c r="X28" s="1996"/>
      <c r="Y28" s="1618">
        <f>登録!J40</f>
        <v>0</v>
      </c>
      <c r="Z28" s="1618"/>
      <c r="AA28" s="1618"/>
      <c r="AB28" s="2007">
        <f>登録!J42</f>
        <v>0</v>
      </c>
      <c r="AC28" s="2007"/>
      <c r="AD28" s="2007"/>
      <c r="AE28" s="492">
        <f>登録!J43</f>
        <v>0</v>
      </c>
      <c r="AF28" s="977"/>
      <c r="AG28" s="1849"/>
      <c r="AH28" s="1785"/>
      <c r="AI28" s="1850"/>
      <c r="AJ28" s="1851">
        <f>U19</f>
        <v>0</v>
      </c>
      <c r="AK28" s="1678"/>
      <c r="AL28" s="1999" t="s">
        <v>569</v>
      </c>
      <c r="AM28" s="1425" t="str">
        <f>X19</f>
        <v xml:space="preserve"> 大臣　特定　　知事　一般</v>
      </c>
      <c r="AN28" s="1992"/>
      <c r="AO28" s="1784">
        <f>Y19</f>
        <v>0</v>
      </c>
      <c r="AP28" s="1889" t="s">
        <v>462</v>
      </c>
      <c r="AQ28" s="1525">
        <f>AA19</f>
        <v>0</v>
      </c>
      <c r="AR28" s="1891" t="s">
        <v>463</v>
      </c>
      <c r="AS28" s="1301"/>
      <c r="AT28" s="1944" t="str">
        <f>AD19</f>
        <v>　　年　　　月　　　日</v>
      </c>
      <c r="AU28" s="1945"/>
      <c r="AW28" s="1849"/>
      <c r="AX28" s="1850"/>
      <c r="AY28" s="1853"/>
      <c r="AZ28" s="1854"/>
      <c r="BA28" s="1995">
        <f>登録!K36</f>
        <v>0</v>
      </c>
      <c r="BB28" s="1996"/>
      <c r="BC28" s="1618">
        <f>登録!K40</f>
        <v>0</v>
      </c>
      <c r="BD28" s="1618"/>
      <c r="BE28" s="1618"/>
      <c r="BF28" s="1619">
        <f>登録!K42</f>
        <v>0</v>
      </c>
      <c r="BG28" s="1619"/>
      <c r="BH28" s="1619"/>
      <c r="BI28" s="842">
        <f>登録!K43</f>
        <v>0</v>
      </c>
      <c r="BJ28" s="977"/>
      <c r="BK28" s="1849"/>
      <c r="BL28" s="1785"/>
      <c r="BM28" s="1850"/>
      <c r="BN28" s="1851">
        <f>AY19</f>
        <v>0</v>
      </c>
      <c r="BO28" s="1678"/>
      <c r="BP28" s="1999" t="s">
        <v>569</v>
      </c>
      <c r="BQ28" s="1425" t="str">
        <f>BB19</f>
        <v xml:space="preserve"> 大臣　特定　　知事　一般</v>
      </c>
      <c r="BR28" s="1992"/>
      <c r="BS28" s="1784">
        <f>BC19</f>
        <v>0</v>
      </c>
      <c r="BT28" s="1889" t="s">
        <v>462</v>
      </c>
      <c r="BU28" s="1525">
        <f>BE19</f>
        <v>0</v>
      </c>
      <c r="BV28" s="1891" t="s">
        <v>463</v>
      </c>
      <c r="BW28" s="1301"/>
      <c r="BX28" s="1944" t="str">
        <f>BH19</f>
        <v>　　年　　　月　　　日</v>
      </c>
      <c r="BY28" s="1945"/>
      <c r="CA28" s="1849"/>
      <c r="CB28" s="1850"/>
      <c r="CC28" s="1853"/>
      <c r="CD28" s="1854"/>
      <c r="CE28" s="1497"/>
      <c r="CF28" s="1983"/>
      <c r="CG28" s="2115"/>
      <c r="CH28" s="2115"/>
      <c r="CI28" s="2115"/>
      <c r="CJ28" s="2116"/>
      <c r="CK28" s="2116"/>
      <c r="CL28" s="2116"/>
      <c r="CM28" s="498"/>
      <c r="CN28" s="977"/>
    </row>
    <row r="29" spans="2:92" ht="14.25" customHeight="1">
      <c r="B29" s="1178"/>
      <c r="C29" s="1849"/>
      <c r="D29" s="1785"/>
      <c r="E29" s="1850"/>
      <c r="F29" s="2055"/>
      <c r="G29" s="1634"/>
      <c r="H29" s="2000"/>
      <c r="I29" s="2052"/>
      <c r="J29" s="2053"/>
      <c r="K29" s="2064"/>
      <c r="L29" s="2054"/>
      <c r="M29" s="2063" t="e">
        <v>#REF!</v>
      </c>
      <c r="N29" s="1892"/>
      <c r="O29" s="982"/>
      <c r="P29" s="1796"/>
      <c r="Q29" s="1797"/>
      <c r="R29" s="983"/>
      <c r="S29" s="1838"/>
      <c r="T29" s="1839"/>
      <c r="U29" s="1855"/>
      <c r="V29" s="1856"/>
      <c r="W29" s="1997" t="e">
        <v>#REF!</v>
      </c>
      <c r="X29" s="1998"/>
      <c r="Y29" s="1893">
        <f>登録!J41</f>
        <v>0</v>
      </c>
      <c r="Z29" s="1707"/>
      <c r="AA29" s="1894"/>
      <c r="AB29" s="2008"/>
      <c r="AC29" s="2008"/>
      <c r="AD29" s="2008"/>
      <c r="AE29" s="493">
        <f>登録!J44</f>
        <v>0</v>
      </c>
      <c r="AF29" s="4"/>
      <c r="AG29" s="1849"/>
      <c r="AH29" s="1785"/>
      <c r="AI29" s="1850"/>
      <c r="AJ29" s="2055"/>
      <c r="AK29" s="1634"/>
      <c r="AL29" s="2000"/>
      <c r="AM29" s="1993"/>
      <c r="AN29" s="1994"/>
      <c r="AO29" s="1829"/>
      <c r="AP29" s="1890"/>
      <c r="AQ29" s="1495" t="e">
        <v>#REF!</v>
      </c>
      <c r="AR29" s="1892"/>
      <c r="AS29" s="982"/>
      <c r="AT29" s="1796"/>
      <c r="AU29" s="1797"/>
      <c r="AV29" s="983"/>
      <c r="AW29" s="1838"/>
      <c r="AX29" s="1839"/>
      <c r="AY29" s="1855"/>
      <c r="AZ29" s="1856"/>
      <c r="BA29" s="1997" t="e">
        <v>#REF!</v>
      </c>
      <c r="BB29" s="1998"/>
      <c r="BC29" s="1611">
        <f>登録!K41</f>
        <v>0</v>
      </c>
      <c r="BD29" s="1612"/>
      <c r="BE29" s="1613"/>
      <c r="BF29" s="1620"/>
      <c r="BG29" s="1620"/>
      <c r="BH29" s="1620"/>
      <c r="BI29" s="843">
        <f>登録!K44</f>
        <v>0</v>
      </c>
      <c r="BJ29" s="4"/>
      <c r="BK29" s="1849"/>
      <c r="BL29" s="1785"/>
      <c r="BM29" s="1850"/>
      <c r="BN29" s="2055"/>
      <c r="BO29" s="1634"/>
      <c r="BP29" s="2000"/>
      <c r="BQ29" s="1993"/>
      <c r="BR29" s="1994"/>
      <c r="BS29" s="1829"/>
      <c r="BT29" s="1890"/>
      <c r="BU29" s="1495" t="e">
        <v>#REF!</v>
      </c>
      <c r="BV29" s="1892"/>
      <c r="BW29" s="982"/>
      <c r="BX29" s="1796"/>
      <c r="BY29" s="1797"/>
      <c r="BZ29" s="983"/>
      <c r="CA29" s="1838"/>
      <c r="CB29" s="1839"/>
      <c r="CC29" s="1855"/>
      <c r="CD29" s="1856"/>
      <c r="CE29" s="1657"/>
      <c r="CF29" s="1967"/>
      <c r="CG29" s="1427"/>
      <c r="CH29" s="1845"/>
      <c r="CI29" s="1846"/>
      <c r="CJ29" s="2117"/>
      <c r="CK29" s="2117"/>
      <c r="CL29" s="2117"/>
      <c r="CM29" s="499"/>
      <c r="CN29" s="4"/>
    </row>
    <row r="30" spans="2:92" ht="14.25" customHeight="1">
      <c r="B30" s="167"/>
      <c r="C30" s="1849"/>
      <c r="D30" s="1785"/>
      <c r="E30" s="1850"/>
      <c r="F30" s="2021">
        <f>'1.施工'!Q21</f>
        <v>0</v>
      </c>
      <c r="G30" s="1632"/>
      <c r="H30" s="1990" t="s">
        <v>569</v>
      </c>
      <c r="I30" s="2052" t="str">
        <f>'1.施工'!U21</f>
        <v>大臣　 特定　  知事   一般</v>
      </c>
      <c r="J30" s="2053"/>
      <c r="K30" s="2064">
        <f>'1.施工'!V21</f>
        <v>0</v>
      </c>
      <c r="L30" s="2054" t="s">
        <v>462</v>
      </c>
      <c r="M30" s="2063" t="str">
        <f>'1.施工'!X21</f>
        <v/>
      </c>
      <c r="N30" s="1898" t="s">
        <v>463</v>
      </c>
      <c r="O30" s="973"/>
      <c r="P30" s="1900" t="str">
        <f>'1.施工'!AA21</f>
        <v>　　年　　　月　　　日</v>
      </c>
      <c r="Q30" s="1901"/>
      <c r="R30" s="983"/>
      <c r="AF30" s="1178"/>
      <c r="AG30" s="1849"/>
      <c r="AH30" s="1785"/>
      <c r="AI30" s="1850"/>
      <c r="AJ30" s="2021">
        <f>U21</f>
        <v>0</v>
      </c>
      <c r="AK30" s="1632"/>
      <c r="AL30" s="1990" t="s">
        <v>569</v>
      </c>
      <c r="AM30" s="1902" t="str">
        <f>X21</f>
        <v>大臣　特定 　  知事　一般</v>
      </c>
      <c r="AN30" s="1903"/>
      <c r="AO30" s="1749">
        <f>Y21</f>
        <v>0</v>
      </c>
      <c r="AP30" s="1904" t="s">
        <v>462</v>
      </c>
      <c r="AQ30" s="1493" t="str">
        <f>AA21</f>
        <v/>
      </c>
      <c r="AR30" s="1898" t="s">
        <v>463</v>
      </c>
      <c r="AS30" s="973"/>
      <c r="AT30" s="1900" t="str">
        <f>AD21</f>
        <v>　 年　  　月　　  日</v>
      </c>
      <c r="AU30" s="1901"/>
      <c r="AV30" s="983"/>
      <c r="BJ30" s="1178"/>
      <c r="BK30" s="1849"/>
      <c r="BL30" s="1785"/>
      <c r="BM30" s="1850"/>
      <c r="BN30" s="2021">
        <f>AY21</f>
        <v>0</v>
      </c>
      <c r="BO30" s="1632"/>
      <c r="BP30" s="1990" t="s">
        <v>569</v>
      </c>
      <c r="BQ30" s="1902" t="str">
        <f>BB21</f>
        <v>大臣　特定 　  知事　一般</v>
      </c>
      <c r="BR30" s="1903"/>
      <c r="BS30" s="1749">
        <f>BC21</f>
        <v>0</v>
      </c>
      <c r="BT30" s="1904" t="s">
        <v>462</v>
      </c>
      <c r="BU30" s="1493" t="str">
        <f>BE21</f>
        <v/>
      </c>
      <c r="BV30" s="1898" t="s">
        <v>463</v>
      </c>
      <c r="BW30" s="973"/>
      <c r="BX30" s="1900" t="str">
        <f>BH21</f>
        <v>　 年　  　月　　  日</v>
      </c>
      <c r="BY30" s="1901"/>
      <c r="BZ30" s="983"/>
      <c r="CN30" s="1178"/>
    </row>
    <row r="31" spans="2:92" ht="14.25" customHeight="1">
      <c r="B31" s="1178"/>
      <c r="C31" s="1838"/>
      <c r="D31" s="1750"/>
      <c r="E31" s="1839"/>
      <c r="F31" s="1855"/>
      <c r="G31" s="2022"/>
      <c r="H31" s="1991"/>
      <c r="I31" s="2074"/>
      <c r="J31" s="2075"/>
      <c r="K31" s="2065"/>
      <c r="L31" s="2056"/>
      <c r="M31" s="2070" t="e">
        <v>#REF!</v>
      </c>
      <c r="N31" s="1899"/>
      <c r="O31" s="975"/>
      <c r="P31" s="1799"/>
      <c r="Q31" s="1800"/>
      <c r="S31" s="1524" t="s">
        <v>579</v>
      </c>
      <c r="T31" s="1831"/>
      <c r="U31" s="1974">
        <f>登録!J16</f>
        <v>0</v>
      </c>
      <c r="V31" s="1722"/>
      <c r="W31" s="1722"/>
      <c r="X31" s="1975"/>
      <c r="Y31" s="167"/>
      <c r="Z31" s="1835" t="s">
        <v>499</v>
      </c>
      <c r="AA31" s="1676"/>
      <c r="AB31" s="1836"/>
      <c r="AC31" s="1974">
        <f>登録!J20</f>
        <v>0</v>
      </c>
      <c r="AD31" s="1722"/>
      <c r="AE31" s="1975"/>
      <c r="AF31" s="1178"/>
      <c r="AG31" s="1838"/>
      <c r="AH31" s="1750"/>
      <c r="AI31" s="1839"/>
      <c r="AJ31" s="1855"/>
      <c r="AK31" s="2022"/>
      <c r="AL31" s="1991"/>
      <c r="AM31" s="1427"/>
      <c r="AN31" s="1845"/>
      <c r="AO31" s="1750"/>
      <c r="AP31" s="1905"/>
      <c r="AQ31" s="1752"/>
      <c r="AR31" s="1899"/>
      <c r="AS31" s="975"/>
      <c r="AT31" s="1799"/>
      <c r="AU31" s="1800"/>
      <c r="AW31" s="1524" t="s">
        <v>579</v>
      </c>
      <c r="AX31" s="1831"/>
      <c r="AY31" s="1974">
        <f>登録!K16</f>
        <v>0</v>
      </c>
      <c r="AZ31" s="1722"/>
      <c r="BA31" s="1722"/>
      <c r="BB31" s="1975"/>
      <c r="BC31" s="167"/>
      <c r="BD31" s="1835" t="s">
        <v>499</v>
      </c>
      <c r="BE31" s="1676"/>
      <c r="BF31" s="1836"/>
      <c r="BG31" s="1974">
        <f>登録!K20</f>
        <v>0</v>
      </c>
      <c r="BH31" s="1722"/>
      <c r="BI31" s="1975"/>
      <c r="BJ31" s="1178"/>
      <c r="BK31" s="1838"/>
      <c r="BL31" s="1750"/>
      <c r="BM31" s="1839"/>
      <c r="BN31" s="1855"/>
      <c r="BO31" s="2022"/>
      <c r="BP31" s="1991"/>
      <c r="BQ31" s="1427"/>
      <c r="BR31" s="1845"/>
      <c r="BS31" s="1750"/>
      <c r="BT31" s="1905"/>
      <c r="BU31" s="1752"/>
      <c r="BV31" s="1899"/>
      <c r="BW31" s="975"/>
      <c r="BX31" s="1799"/>
      <c r="BY31" s="1800"/>
      <c r="CA31" s="1524" t="s">
        <v>579</v>
      </c>
      <c r="CB31" s="1831"/>
      <c r="CC31" s="1524"/>
      <c r="CD31" s="1525"/>
      <c r="CE31" s="1525"/>
      <c r="CF31" s="1831"/>
      <c r="CG31" s="167"/>
      <c r="CH31" s="1835" t="s">
        <v>499</v>
      </c>
      <c r="CI31" s="1676"/>
      <c r="CJ31" s="1836"/>
      <c r="CK31" s="1524"/>
      <c r="CL31" s="1525"/>
      <c r="CM31" s="1831"/>
      <c r="CN31" s="1178"/>
    </row>
    <row r="32" spans="2:92" ht="14.25" customHeight="1">
      <c r="B32" s="1178"/>
      <c r="C32" s="1304"/>
      <c r="D32" s="1300"/>
      <c r="E32" s="1300"/>
      <c r="F32" s="1305"/>
      <c r="G32" s="1305"/>
      <c r="H32" s="1305"/>
      <c r="I32" s="1300"/>
      <c r="J32" s="1300"/>
      <c r="K32" s="1306"/>
      <c r="L32" s="1306"/>
      <c r="M32" s="1306"/>
      <c r="N32" s="1306"/>
      <c r="O32" s="1300"/>
      <c r="P32" s="1300"/>
      <c r="Q32" s="1306"/>
      <c r="S32" s="1832"/>
      <c r="T32" s="1833"/>
      <c r="U32" s="1912"/>
      <c r="V32" s="1671"/>
      <c r="W32" s="1671"/>
      <c r="X32" s="1913"/>
      <c r="Y32" s="167"/>
      <c r="Z32" s="1820"/>
      <c r="AA32" s="1501"/>
      <c r="AB32" s="1502"/>
      <c r="AC32" s="1912"/>
      <c r="AD32" s="1671"/>
      <c r="AE32" s="1913"/>
      <c r="AF32" s="1178"/>
      <c r="AG32" s="1304"/>
      <c r="AH32" s="1300"/>
      <c r="AI32" s="1300"/>
      <c r="AJ32" s="1305"/>
      <c r="AK32" s="1305"/>
      <c r="AL32" s="1305"/>
      <c r="AM32" s="1300"/>
      <c r="AN32" s="1300"/>
      <c r="AO32" s="1306"/>
      <c r="AP32" s="1306"/>
      <c r="AQ32" s="1306"/>
      <c r="AR32" s="1306"/>
      <c r="AS32" s="1300"/>
      <c r="AT32" s="1300"/>
      <c r="AU32" s="1306"/>
      <c r="AW32" s="1832"/>
      <c r="AX32" s="1833"/>
      <c r="AY32" s="1912"/>
      <c r="AZ32" s="1671"/>
      <c r="BA32" s="1671"/>
      <c r="BB32" s="1913"/>
      <c r="BC32" s="167"/>
      <c r="BD32" s="1820"/>
      <c r="BE32" s="1501"/>
      <c r="BF32" s="1502"/>
      <c r="BG32" s="1912"/>
      <c r="BH32" s="1671"/>
      <c r="BI32" s="1913"/>
      <c r="BJ32" s="1178"/>
      <c r="BK32" s="1304"/>
      <c r="BL32" s="1300"/>
      <c r="BM32" s="1300"/>
      <c r="BN32" s="1305"/>
      <c r="BO32" s="1305"/>
      <c r="BP32" s="1305"/>
      <c r="BQ32" s="1300"/>
      <c r="BR32" s="1300"/>
      <c r="BS32" s="1306"/>
      <c r="BT32" s="1306"/>
      <c r="BU32" s="1306"/>
      <c r="BV32" s="1306"/>
      <c r="BW32" s="1300"/>
      <c r="BX32" s="1300"/>
      <c r="BY32" s="1306"/>
      <c r="CA32" s="1832"/>
      <c r="CB32" s="1833"/>
      <c r="CC32" s="1527"/>
      <c r="CD32" s="1495"/>
      <c r="CE32" s="1495"/>
      <c r="CF32" s="1580"/>
      <c r="CG32" s="167"/>
      <c r="CH32" s="1820"/>
      <c r="CI32" s="1501"/>
      <c r="CJ32" s="1502"/>
      <c r="CK32" s="1527"/>
      <c r="CL32" s="1495"/>
      <c r="CM32" s="1580"/>
      <c r="CN32" s="1178"/>
    </row>
    <row r="33" spans="2:92" ht="14.25" customHeight="1">
      <c r="B33" s="1178"/>
      <c r="C33" s="1847" t="s">
        <v>486</v>
      </c>
      <c r="D33" s="1784"/>
      <c r="E33" s="1848"/>
      <c r="F33" s="1851" t="s">
        <v>496</v>
      </c>
      <c r="G33" s="1852"/>
      <c r="H33" s="1858" t="s">
        <v>488</v>
      </c>
      <c r="I33" s="1859"/>
      <c r="J33" s="1860"/>
      <c r="K33" s="1858" t="s">
        <v>489</v>
      </c>
      <c r="L33" s="1859"/>
      <c r="M33" s="1859"/>
      <c r="N33" s="1860"/>
      <c r="O33" s="1895" t="s">
        <v>497</v>
      </c>
      <c r="P33" s="1896"/>
      <c r="Q33" s="1970"/>
      <c r="S33" s="170"/>
      <c r="T33" s="1200" t="s">
        <v>505</v>
      </c>
      <c r="U33" s="1819" t="s">
        <v>506</v>
      </c>
      <c r="V33" s="1498"/>
      <c r="W33" s="1498"/>
      <c r="X33" s="1499"/>
      <c r="Y33" s="167"/>
      <c r="Z33" s="1819" t="s">
        <v>507</v>
      </c>
      <c r="AA33" s="1498"/>
      <c r="AB33" s="1499"/>
      <c r="AC33" s="1910">
        <f>登録!J21</f>
        <v>0</v>
      </c>
      <c r="AD33" s="1668"/>
      <c r="AE33" s="1911"/>
      <c r="AG33" s="1847" t="s">
        <v>486</v>
      </c>
      <c r="AH33" s="1784"/>
      <c r="AI33" s="1848"/>
      <c r="AJ33" s="1851" t="s">
        <v>496</v>
      </c>
      <c r="AK33" s="1852"/>
      <c r="AL33" s="1857" t="s">
        <v>488</v>
      </c>
      <c r="AM33" s="1857"/>
      <c r="AN33" s="1857"/>
      <c r="AO33" s="1858" t="s">
        <v>489</v>
      </c>
      <c r="AP33" s="1859"/>
      <c r="AQ33" s="1859"/>
      <c r="AR33" s="1860"/>
      <c r="AS33" s="1895" t="s">
        <v>497</v>
      </c>
      <c r="AT33" s="1896"/>
      <c r="AU33" s="1970"/>
      <c r="AW33" s="170"/>
      <c r="AX33" s="1200" t="s">
        <v>505</v>
      </c>
      <c r="AY33" s="1819" t="s">
        <v>506</v>
      </c>
      <c r="AZ33" s="1498"/>
      <c r="BA33" s="1498"/>
      <c r="BB33" s="1499"/>
      <c r="BC33" s="167"/>
      <c r="BD33" s="1819" t="s">
        <v>507</v>
      </c>
      <c r="BE33" s="1498"/>
      <c r="BF33" s="1499"/>
      <c r="BG33" s="1910">
        <f>登録!K21</f>
        <v>0</v>
      </c>
      <c r="BH33" s="1668"/>
      <c r="BI33" s="1911"/>
      <c r="BK33" s="1847" t="s">
        <v>486</v>
      </c>
      <c r="BL33" s="1784"/>
      <c r="BM33" s="1848"/>
      <c r="BN33" s="1851" t="s">
        <v>496</v>
      </c>
      <c r="BO33" s="1852"/>
      <c r="BP33" s="1857" t="s">
        <v>488</v>
      </c>
      <c r="BQ33" s="1857"/>
      <c r="BR33" s="1857"/>
      <c r="BS33" s="1858" t="s">
        <v>489</v>
      </c>
      <c r="BT33" s="1859"/>
      <c r="BU33" s="1859"/>
      <c r="BV33" s="1860"/>
      <c r="BW33" s="1895" t="s">
        <v>497</v>
      </c>
      <c r="BX33" s="1896"/>
      <c r="BY33" s="1970"/>
      <c r="CA33" s="170"/>
      <c r="CB33" s="1200" t="s">
        <v>505</v>
      </c>
      <c r="CC33" s="1819" t="s">
        <v>506</v>
      </c>
      <c r="CD33" s="1498"/>
      <c r="CE33" s="1498"/>
      <c r="CF33" s="1499"/>
      <c r="CG33" s="167"/>
      <c r="CH33" s="1819" t="s">
        <v>507</v>
      </c>
      <c r="CI33" s="1498"/>
      <c r="CJ33" s="1499"/>
      <c r="CK33" s="1870"/>
      <c r="CL33" s="1493"/>
      <c r="CM33" s="1579"/>
    </row>
    <row r="34" spans="2:92" ht="14.25" customHeight="1">
      <c r="B34" s="1178"/>
      <c r="C34" s="1849"/>
      <c r="D34" s="1785"/>
      <c r="E34" s="1850"/>
      <c r="F34" s="1853"/>
      <c r="G34" s="1854"/>
      <c r="H34" s="1577" t="str">
        <f>'1.施工'!E30</f>
        <v>加入</v>
      </c>
      <c r="I34" s="1493"/>
      <c r="J34" s="1494"/>
      <c r="K34" s="1577" t="str">
        <f>'1.施工'!W25</f>
        <v>加入</v>
      </c>
      <c r="L34" s="1493"/>
      <c r="M34" s="1493"/>
      <c r="N34" s="1494"/>
      <c r="O34" s="1942" t="str">
        <f>'1.施工'!AA25</f>
        <v>加入</v>
      </c>
      <c r="P34" s="1900"/>
      <c r="Q34" s="1901"/>
      <c r="S34" s="170"/>
      <c r="T34" s="1193" t="s">
        <v>508</v>
      </c>
      <c r="U34" s="1820"/>
      <c r="V34" s="1501"/>
      <c r="W34" s="1501"/>
      <c r="X34" s="1502"/>
      <c r="Y34" s="167"/>
      <c r="Z34" s="1820"/>
      <c r="AA34" s="1501"/>
      <c r="AB34" s="1502"/>
      <c r="AC34" s="1912"/>
      <c r="AD34" s="1671"/>
      <c r="AE34" s="1913"/>
      <c r="AF34" s="1131"/>
      <c r="AG34" s="1849"/>
      <c r="AH34" s="1785"/>
      <c r="AI34" s="1850"/>
      <c r="AJ34" s="1853"/>
      <c r="AK34" s="1854"/>
      <c r="AL34" s="1577">
        <f>W25</f>
        <v>0</v>
      </c>
      <c r="AM34" s="1493"/>
      <c r="AN34" s="1494"/>
      <c r="AO34" s="1577">
        <f>Z25</f>
        <v>0</v>
      </c>
      <c r="AP34" s="1493"/>
      <c r="AQ34" s="1493"/>
      <c r="AR34" s="1494"/>
      <c r="AS34" s="1942">
        <f>AD25</f>
        <v>0</v>
      </c>
      <c r="AT34" s="1493"/>
      <c r="AU34" s="1579"/>
      <c r="AW34" s="170"/>
      <c r="AX34" s="1193" t="s">
        <v>508</v>
      </c>
      <c r="AY34" s="1820"/>
      <c r="AZ34" s="1501"/>
      <c r="BA34" s="1501"/>
      <c r="BB34" s="1502"/>
      <c r="BC34" s="167"/>
      <c r="BD34" s="1820"/>
      <c r="BE34" s="1501"/>
      <c r="BF34" s="1502"/>
      <c r="BG34" s="1912"/>
      <c r="BH34" s="1671"/>
      <c r="BI34" s="1913"/>
      <c r="BJ34" s="1131"/>
      <c r="BK34" s="1849"/>
      <c r="BL34" s="1785"/>
      <c r="BM34" s="1850"/>
      <c r="BN34" s="1853"/>
      <c r="BO34" s="1854"/>
      <c r="BP34" s="1577">
        <f>BA25</f>
        <v>0</v>
      </c>
      <c r="BQ34" s="1493"/>
      <c r="BR34" s="1494"/>
      <c r="BS34" s="1577">
        <f>BD25</f>
        <v>0</v>
      </c>
      <c r="BT34" s="1493"/>
      <c r="BU34" s="1493"/>
      <c r="BV34" s="1494"/>
      <c r="BW34" s="1942">
        <f>BH25</f>
        <v>0</v>
      </c>
      <c r="BX34" s="1493"/>
      <c r="BY34" s="1579"/>
      <c r="CA34" s="170"/>
      <c r="CB34" s="1193" t="s">
        <v>508</v>
      </c>
      <c r="CC34" s="1820"/>
      <c r="CD34" s="1501"/>
      <c r="CE34" s="1501"/>
      <c r="CF34" s="1502"/>
      <c r="CG34" s="167"/>
      <c r="CH34" s="1820"/>
      <c r="CI34" s="1501"/>
      <c r="CJ34" s="1502"/>
      <c r="CK34" s="1527"/>
      <c r="CL34" s="1495"/>
      <c r="CM34" s="1580"/>
      <c r="CN34" s="1131"/>
    </row>
    <row r="35" spans="2:92" ht="17.25" customHeight="1">
      <c r="B35" s="1178"/>
      <c r="C35" s="1849"/>
      <c r="D35" s="1785"/>
      <c r="E35" s="1850"/>
      <c r="F35" s="1855"/>
      <c r="G35" s="1856"/>
      <c r="H35" s="1843"/>
      <c r="I35" s="1752"/>
      <c r="J35" s="1844"/>
      <c r="K35" s="1843"/>
      <c r="L35" s="1752"/>
      <c r="M35" s="1752"/>
      <c r="N35" s="1844"/>
      <c r="O35" s="1943"/>
      <c r="P35" s="1799"/>
      <c r="Q35" s="1800"/>
      <c r="S35" s="1870" t="s">
        <v>580</v>
      </c>
      <c r="T35" s="1579"/>
      <c r="U35" s="1307">
        <f>登録!J18</f>
        <v>0</v>
      </c>
      <c r="V35" s="1184" t="s">
        <v>581</v>
      </c>
      <c r="W35" s="1668">
        <f>登録!J17</f>
        <v>0</v>
      </c>
      <c r="X35" s="1911"/>
      <c r="Y35" s="167"/>
      <c r="Z35" s="1819" t="s">
        <v>512</v>
      </c>
      <c r="AA35" s="1498"/>
      <c r="AB35" s="1499"/>
      <c r="AC35" s="1910">
        <f>登録!J22</f>
        <v>0</v>
      </c>
      <c r="AD35" s="1668"/>
      <c r="AE35" s="1911"/>
      <c r="AF35" s="1131"/>
      <c r="AG35" s="1849"/>
      <c r="AH35" s="1785"/>
      <c r="AI35" s="1850"/>
      <c r="AJ35" s="1855"/>
      <c r="AK35" s="1856"/>
      <c r="AL35" s="1843"/>
      <c r="AM35" s="1752"/>
      <c r="AN35" s="1844"/>
      <c r="AO35" s="1843"/>
      <c r="AP35" s="1752"/>
      <c r="AQ35" s="1752"/>
      <c r="AR35" s="1844"/>
      <c r="AS35" s="1843"/>
      <c r="AT35" s="1752"/>
      <c r="AU35" s="1872"/>
      <c r="AW35" s="1870" t="s">
        <v>580</v>
      </c>
      <c r="AX35" s="1579"/>
      <c r="AY35" s="1307">
        <f>登録!K18</f>
        <v>0</v>
      </c>
      <c r="AZ35" s="1184" t="s">
        <v>581</v>
      </c>
      <c r="BA35" s="1668">
        <f>登録!K17</f>
        <v>0</v>
      </c>
      <c r="BB35" s="1911"/>
      <c r="BC35" s="167"/>
      <c r="BD35" s="1819" t="s">
        <v>512</v>
      </c>
      <c r="BE35" s="1498"/>
      <c r="BF35" s="1499"/>
      <c r="BG35" s="1910">
        <f>登録!K22</f>
        <v>0</v>
      </c>
      <c r="BH35" s="1668"/>
      <c r="BI35" s="1911"/>
      <c r="BJ35" s="1131"/>
      <c r="BK35" s="1849"/>
      <c r="BL35" s="1785"/>
      <c r="BM35" s="1850"/>
      <c r="BN35" s="1855"/>
      <c r="BO35" s="1856"/>
      <c r="BP35" s="1843"/>
      <c r="BQ35" s="1752"/>
      <c r="BR35" s="1844"/>
      <c r="BS35" s="1843"/>
      <c r="BT35" s="1752"/>
      <c r="BU35" s="1752"/>
      <c r="BV35" s="1844"/>
      <c r="BW35" s="1843"/>
      <c r="BX35" s="1752"/>
      <c r="BY35" s="1872"/>
      <c r="CA35" s="1870" t="s">
        <v>580</v>
      </c>
      <c r="CB35" s="1579"/>
      <c r="CC35" s="1308">
        <f>登録!M18</f>
        <v>0</v>
      </c>
      <c r="CD35" s="1184" t="s">
        <v>581</v>
      </c>
      <c r="CE35" s="1493"/>
      <c r="CF35" s="1579"/>
      <c r="CG35" s="167"/>
      <c r="CH35" s="1819" t="s">
        <v>512</v>
      </c>
      <c r="CI35" s="1498"/>
      <c r="CJ35" s="1499"/>
      <c r="CK35" s="1870"/>
      <c r="CL35" s="1493"/>
      <c r="CM35" s="1579"/>
      <c r="CN35" s="1131"/>
    </row>
    <row r="36" spans="2:92" ht="15.75" customHeight="1">
      <c r="B36" s="1178"/>
      <c r="C36" s="1849"/>
      <c r="D36" s="1785"/>
      <c r="E36" s="1850"/>
      <c r="F36" s="1851" t="s">
        <v>582</v>
      </c>
      <c r="G36" s="1852"/>
      <c r="H36" s="1858" t="s">
        <v>583</v>
      </c>
      <c r="I36" s="1860"/>
      <c r="J36" s="1963" t="s">
        <v>488</v>
      </c>
      <c r="K36" s="1964"/>
      <c r="L36" s="1965"/>
      <c r="M36" s="1895" t="s">
        <v>495</v>
      </c>
      <c r="N36" s="1896"/>
      <c r="O36" s="1897"/>
      <c r="P36" s="1940" t="s">
        <v>490</v>
      </c>
      <c r="Q36" s="1941"/>
      <c r="S36" s="1832"/>
      <c r="T36" s="1833"/>
      <c r="U36" s="497" t="str">
        <f>IF(U35="○","","○")</f>
        <v>○</v>
      </c>
      <c r="V36" s="1185" t="s">
        <v>584</v>
      </c>
      <c r="W36" s="1671"/>
      <c r="X36" s="1913"/>
      <c r="Y36" s="167"/>
      <c r="Z36" s="1820"/>
      <c r="AA36" s="1501"/>
      <c r="AB36" s="1502"/>
      <c r="AC36" s="1912"/>
      <c r="AD36" s="1671"/>
      <c r="AE36" s="1913"/>
      <c r="AF36" s="1131"/>
      <c r="AG36" s="1849"/>
      <c r="AH36" s="1785"/>
      <c r="AI36" s="1850"/>
      <c r="AJ36" s="1851" t="s">
        <v>582</v>
      </c>
      <c r="AK36" s="1852"/>
      <c r="AL36" s="1858" t="s">
        <v>583</v>
      </c>
      <c r="AM36" s="1860"/>
      <c r="AN36" s="1963" t="s">
        <v>488</v>
      </c>
      <c r="AO36" s="1964"/>
      <c r="AP36" s="1965"/>
      <c r="AQ36" s="1895" t="s">
        <v>495</v>
      </c>
      <c r="AR36" s="1896"/>
      <c r="AS36" s="1897"/>
      <c r="AT36" s="1940" t="s">
        <v>490</v>
      </c>
      <c r="AU36" s="1941"/>
      <c r="AW36" s="1832"/>
      <c r="AX36" s="1833"/>
      <c r="AY36" s="497" t="str">
        <f>IF(AY35="○","","○")</f>
        <v>○</v>
      </c>
      <c r="AZ36" s="1185" t="s">
        <v>584</v>
      </c>
      <c r="BA36" s="1671"/>
      <c r="BB36" s="1913"/>
      <c r="BC36" s="167"/>
      <c r="BD36" s="1820"/>
      <c r="BE36" s="1501"/>
      <c r="BF36" s="1502"/>
      <c r="BG36" s="1912"/>
      <c r="BH36" s="1671"/>
      <c r="BI36" s="1913"/>
      <c r="BJ36" s="1131"/>
      <c r="BK36" s="1849"/>
      <c r="BL36" s="1785"/>
      <c r="BM36" s="1850"/>
      <c r="BN36" s="1851" t="s">
        <v>582</v>
      </c>
      <c r="BO36" s="1852"/>
      <c r="BP36" s="1858" t="s">
        <v>583</v>
      </c>
      <c r="BQ36" s="1860"/>
      <c r="BR36" s="1963" t="s">
        <v>488</v>
      </c>
      <c r="BS36" s="1964"/>
      <c r="BT36" s="1965"/>
      <c r="BU36" s="1895" t="s">
        <v>495</v>
      </c>
      <c r="BV36" s="1896"/>
      <c r="BW36" s="1897"/>
      <c r="BX36" s="1940" t="s">
        <v>490</v>
      </c>
      <c r="BY36" s="1941"/>
      <c r="CA36" s="1832"/>
      <c r="CB36" s="1833"/>
      <c r="CC36" s="530"/>
      <c r="CD36" s="1185" t="s">
        <v>584</v>
      </c>
      <c r="CE36" s="1495"/>
      <c r="CF36" s="1580"/>
      <c r="CG36" s="167"/>
      <c r="CH36" s="1820"/>
      <c r="CI36" s="1501"/>
      <c r="CJ36" s="1502"/>
      <c r="CK36" s="1527"/>
      <c r="CL36" s="1495"/>
      <c r="CM36" s="1580"/>
      <c r="CN36" s="1131"/>
    </row>
    <row r="37" spans="2:92" ht="14.25" customHeight="1">
      <c r="B37" s="167"/>
      <c r="C37" s="1849"/>
      <c r="D37" s="1785"/>
      <c r="E37" s="1850"/>
      <c r="F37" s="1853"/>
      <c r="G37" s="1854"/>
      <c r="H37" s="1497">
        <f>'1.施工'!T28</f>
        <v>0</v>
      </c>
      <c r="I37" s="1983"/>
      <c r="J37" s="1840">
        <f>'1.施工'!V28</f>
        <v>0</v>
      </c>
      <c r="K37" s="1841"/>
      <c r="L37" s="1842"/>
      <c r="M37" s="1914">
        <f>'1.施工'!Y28</f>
        <v>0</v>
      </c>
      <c r="N37" s="1915"/>
      <c r="O37" s="1916"/>
      <c r="P37" s="1938">
        <f>'1.施工'!AB28</f>
        <v>0</v>
      </c>
      <c r="Q37" s="1939"/>
      <c r="S37" s="1947"/>
      <c r="T37" s="1920" t="s">
        <v>514</v>
      </c>
      <c r="U37" s="1976">
        <f>登録!J19</f>
        <v>0</v>
      </c>
      <c r="V37" s="1868"/>
      <c r="W37" s="1868"/>
      <c r="X37" s="1977"/>
      <c r="Y37" s="167"/>
      <c r="Z37" s="1819" t="s">
        <v>532</v>
      </c>
      <c r="AA37" s="1498"/>
      <c r="AB37" s="1499"/>
      <c r="AC37" s="1870"/>
      <c r="AD37" s="1493"/>
      <c r="AE37" s="1579"/>
      <c r="AF37" s="1131"/>
      <c r="AG37" s="1849"/>
      <c r="AH37" s="1785"/>
      <c r="AI37" s="1850"/>
      <c r="AJ37" s="1853"/>
      <c r="AK37" s="1854"/>
      <c r="AL37" s="1822">
        <f>W28</f>
        <v>0</v>
      </c>
      <c r="AM37" s="1966"/>
      <c r="AN37" s="1840">
        <f>Y28</f>
        <v>0</v>
      </c>
      <c r="AO37" s="1841"/>
      <c r="AP37" s="1842"/>
      <c r="AQ37" s="1914">
        <f>AB28</f>
        <v>0</v>
      </c>
      <c r="AR37" s="1915"/>
      <c r="AS37" s="1916"/>
      <c r="AT37" s="1938">
        <f>AE28</f>
        <v>0</v>
      </c>
      <c r="AU37" s="1939"/>
      <c r="AW37" s="1947"/>
      <c r="AX37" s="1920" t="s">
        <v>514</v>
      </c>
      <c r="AY37" s="1976">
        <f>登録!K19</f>
        <v>0</v>
      </c>
      <c r="AZ37" s="1868"/>
      <c r="BA37" s="1868"/>
      <c r="BB37" s="1977"/>
      <c r="BC37" s="167"/>
      <c r="BD37" s="1819" t="s">
        <v>532</v>
      </c>
      <c r="BE37" s="1498"/>
      <c r="BF37" s="1499"/>
      <c r="BG37" s="1870"/>
      <c r="BH37" s="1493"/>
      <c r="BI37" s="1579"/>
      <c r="BJ37" s="1131"/>
      <c r="BK37" s="1849"/>
      <c r="BL37" s="1785"/>
      <c r="BM37" s="1850"/>
      <c r="BN37" s="1853"/>
      <c r="BO37" s="1854"/>
      <c r="BP37" s="1822">
        <f>BA28</f>
        <v>0</v>
      </c>
      <c r="BQ37" s="1966"/>
      <c r="BR37" s="1840">
        <f>BC28</f>
        <v>0</v>
      </c>
      <c r="BS37" s="1841"/>
      <c r="BT37" s="1842"/>
      <c r="BU37" s="1577">
        <f>BF28</f>
        <v>0</v>
      </c>
      <c r="BV37" s="1493"/>
      <c r="BW37" s="1494"/>
      <c r="BX37" s="1938">
        <f>BI28</f>
        <v>0</v>
      </c>
      <c r="BY37" s="1939"/>
      <c r="CA37" s="1947"/>
      <c r="CB37" s="1920" t="s">
        <v>514</v>
      </c>
      <c r="CC37" s="1826"/>
      <c r="CD37" s="1749"/>
      <c r="CE37" s="1749"/>
      <c r="CF37" s="1827"/>
      <c r="CG37" s="167"/>
      <c r="CH37" s="1819" t="s">
        <v>532</v>
      </c>
      <c r="CI37" s="1498"/>
      <c r="CJ37" s="1499"/>
      <c r="CK37" s="1870"/>
      <c r="CL37" s="1493"/>
      <c r="CM37" s="1579"/>
      <c r="CN37" s="1131"/>
    </row>
    <row r="38" spans="2:92" ht="14.25" customHeight="1">
      <c r="B38" s="167"/>
      <c r="C38" s="1838"/>
      <c r="D38" s="1750"/>
      <c r="E38" s="1839"/>
      <c r="F38" s="1855"/>
      <c r="G38" s="1856"/>
      <c r="H38" s="1657" t="e">
        <v>#REF!</v>
      </c>
      <c r="I38" s="1967"/>
      <c r="J38" s="1980">
        <f>'1.施工'!V29</f>
        <v>0</v>
      </c>
      <c r="K38" s="1981"/>
      <c r="L38" s="1982"/>
      <c r="M38" s="1917"/>
      <c r="N38" s="1918"/>
      <c r="O38" s="1919"/>
      <c r="P38" s="1936">
        <f>'1.施工'!AB29</f>
        <v>0</v>
      </c>
      <c r="Q38" s="1937"/>
      <c r="S38" s="1948"/>
      <c r="T38" s="1921"/>
      <c r="U38" s="1978"/>
      <c r="V38" s="1756"/>
      <c r="W38" s="1756"/>
      <c r="X38" s="1979"/>
      <c r="Y38" s="167"/>
      <c r="Z38" s="1821"/>
      <c r="AA38" s="1822"/>
      <c r="AB38" s="1823"/>
      <c r="AC38" s="1527"/>
      <c r="AD38" s="1495"/>
      <c r="AE38" s="1580"/>
      <c r="AF38" s="1131"/>
      <c r="AG38" s="1838"/>
      <c r="AH38" s="1750"/>
      <c r="AI38" s="1839"/>
      <c r="AJ38" s="1855"/>
      <c r="AK38" s="1856"/>
      <c r="AL38" s="1658" t="e">
        <v>#REF!</v>
      </c>
      <c r="AM38" s="1967"/>
      <c r="AN38" s="1980">
        <f>Y29</f>
        <v>0</v>
      </c>
      <c r="AO38" s="1981"/>
      <c r="AP38" s="1982"/>
      <c r="AQ38" s="1917"/>
      <c r="AR38" s="1918"/>
      <c r="AS38" s="1919"/>
      <c r="AT38" s="1936">
        <f>AE29</f>
        <v>0</v>
      </c>
      <c r="AU38" s="1937"/>
      <c r="AW38" s="1948"/>
      <c r="AX38" s="1921"/>
      <c r="AY38" s="1978"/>
      <c r="AZ38" s="1756"/>
      <c r="BA38" s="1756"/>
      <c r="BB38" s="1979"/>
      <c r="BC38" s="167"/>
      <c r="BD38" s="1821"/>
      <c r="BE38" s="1822"/>
      <c r="BF38" s="1823"/>
      <c r="BG38" s="1527"/>
      <c r="BH38" s="1495"/>
      <c r="BI38" s="1580"/>
      <c r="BJ38" s="1131"/>
      <c r="BK38" s="1838"/>
      <c r="BL38" s="1750"/>
      <c r="BM38" s="1839"/>
      <c r="BN38" s="1855"/>
      <c r="BO38" s="1856"/>
      <c r="BP38" s="1658" t="e">
        <v>#REF!</v>
      </c>
      <c r="BQ38" s="1967"/>
      <c r="BR38" s="1427">
        <f>BC29</f>
        <v>0</v>
      </c>
      <c r="BS38" s="1845"/>
      <c r="BT38" s="1846"/>
      <c r="BU38" s="1843"/>
      <c r="BV38" s="1752"/>
      <c r="BW38" s="1844"/>
      <c r="BX38" s="1936">
        <f>BI29</f>
        <v>0</v>
      </c>
      <c r="BY38" s="1937"/>
      <c r="CA38" s="1948"/>
      <c r="CB38" s="1921"/>
      <c r="CC38" s="1828"/>
      <c r="CD38" s="1829"/>
      <c r="CE38" s="1829"/>
      <c r="CF38" s="1830"/>
      <c r="CG38" s="167"/>
      <c r="CH38" s="1821"/>
      <c r="CI38" s="1822"/>
      <c r="CJ38" s="1823"/>
      <c r="CK38" s="1527"/>
      <c r="CL38" s="1495"/>
      <c r="CM38" s="1580"/>
      <c r="CN38" s="1131"/>
    </row>
    <row r="39" spans="2:92" ht="15" customHeight="1">
      <c r="B39" s="1131"/>
      <c r="S39" s="1968"/>
      <c r="T39" s="1968"/>
      <c r="U39" s="1525"/>
      <c r="V39" s="1525"/>
      <c r="W39" s="1525"/>
      <c r="X39" s="1525"/>
      <c r="Y39" s="167"/>
      <c r="Z39" s="170"/>
      <c r="AA39" s="1577" t="s">
        <v>514</v>
      </c>
      <c r="AB39" s="1579"/>
      <c r="AC39" s="1826"/>
      <c r="AD39" s="1749"/>
      <c r="AE39" s="1827"/>
      <c r="AF39" s="1131"/>
      <c r="AW39" s="1968"/>
      <c r="AX39" s="1968"/>
      <c r="AY39" s="1525"/>
      <c r="AZ39" s="1525"/>
      <c r="BA39" s="1525"/>
      <c r="BB39" s="1525"/>
      <c r="BC39" s="167"/>
      <c r="BD39" s="170"/>
      <c r="BE39" s="1577" t="s">
        <v>514</v>
      </c>
      <c r="BF39" s="1579"/>
      <c r="BG39" s="1826"/>
      <c r="BH39" s="1749"/>
      <c r="BI39" s="1827"/>
      <c r="BJ39" s="1131"/>
      <c r="CA39" s="1968"/>
      <c r="CB39" s="1968"/>
      <c r="CC39" s="1525"/>
      <c r="CD39" s="1525"/>
      <c r="CE39" s="1525"/>
      <c r="CF39" s="1525"/>
      <c r="CG39" s="167"/>
      <c r="CH39" s="170"/>
      <c r="CI39" s="1577" t="s">
        <v>514</v>
      </c>
      <c r="CJ39" s="1579"/>
      <c r="CK39" s="1826"/>
      <c r="CL39" s="1749"/>
      <c r="CM39" s="1827"/>
      <c r="CN39" s="1131"/>
    </row>
    <row r="40" spans="2:92" ht="14.25" customHeight="1">
      <c r="B40" s="1131"/>
      <c r="C40" s="1524" t="s">
        <v>585</v>
      </c>
      <c r="D40" s="1525"/>
      <c r="E40" s="1831"/>
      <c r="F40" s="1524"/>
      <c r="G40" s="1525"/>
      <c r="H40" s="1525"/>
      <c r="I40" s="1831"/>
      <c r="J40" s="170"/>
      <c r="K40" s="1835" t="s">
        <v>499</v>
      </c>
      <c r="L40" s="1676"/>
      <c r="M40" s="1836"/>
      <c r="N40" s="1837">
        <f>'1.施工'!Z31</f>
        <v>0</v>
      </c>
      <c r="O40" s="1944"/>
      <c r="P40" s="1944"/>
      <c r="Q40" s="1945"/>
      <c r="R40" s="984"/>
      <c r="S40" s="1969"/>
      <c r="T40" s="1969"/>
      <c r="U40" s="1751"/>
      <c r="V40" s="1751"/>
      <c r="W40" s="1751"/>
      <c r="X40" s="1751"/>
      <c r="Z40" s="170"/>
      <c r="AA40" s="1578"/>
      <c r="AB40" s="1580"/>
      <c r="AC40" s="1828"/>
      <c r="AD40" s="1829"/>
      <c r="AE40" s="1830"/>
      <c r="AF40" s="1131"/>
      <c r="AG40" s="1524" t="s">
        <v>585</v>
      </c>
      <c r="AH40" s="1525"/>
      <c r="AI40" s="1831"/>
      <c r="AJ40" s="1524"/>
      <c r="AK40" s="1525"/>
      <c r="AL40" s="1525"/>
      <c r="AM40" s="1831"/>
      <c r="AN40" s="170"/>
      <c r="AO40" s="1835" t="s">
        <v>499</v>
      </c>
      <c r="AP40" s="1676"/>
      <c r="AQ40" s="1836"/>
      <c r="AR40" s="1837">
        <f>AC31</f>
        <v>0</v>
      </c>
      <c r="AS40" s="1525"/>
      <c r="AT40" s="1525"/>
      <c r="AU40" s="1831"/>
      <c r="AV40" s="984"/>
      <c r="AW40" s="1969"/>
      <c r="AX40" s="1969"/>
      <c r="AY40" s="1751"/>
      <c r="AZ40" s="1751"/>
      <c r="BA40" s="1751"/>
      <c r="BB40" s="1751"/>
      <c r="BD40" s="170"/>
      <c r="BE40" s="1578"/>
      <c r="BF40" s="1580"/>
      <c r="BG40" s="1828"/>
      <c r="BH40" s="1829"/>
      <c r="BI40" s="1830"/>
      <c r="BJ40" s="1131"/>
      <c r="BK40" s="1524" t="s">
        <v>585</v>
      </c>
      <c r="BL40" s="1525"/>
      <c r="BM40" s="1831"/>
      <c r="BN40" s="1524"/>
      <c r="BO40" s="1525"/>
      <c r="BP40" s="1525"/>
      <c r="BQ40" s="1831"/>
      <c r="BR40" s="170"/>
      <c r="BS40" s="1835" t="s">
        <v>499</v>
      </c>
      <c r="BT40" s="1676"/>
      <c r="BU40" s="1836"/>
      <c r="BV40" s="1837">
        <f>BG31</f>
        <v>0</v>
      </c>
      <c r="BW40" s="1525"/>
      <c r="BX40" s="1525"/>
      <c r="BY40" s="1831"/>
      <c r="BZ40" s="984"/>
      <c r="CA40" s="1969"/>
      <c r="CB40" s="1969"/>
      <c r="CC40" s="1751"/>
      <c r="CD40" s="1751"/>
      <c r="CE40" s="1751"/>
      <c r="CF40" s="1751"/>
      <c r="CH40" s="170"/>
      <c r="CI40" s="1578"/>
      <c r="CJ40" s="1580"/>
      <c r="CK40" s="1828"/>
      <c r="CL40" s="1829"/>
      <c r="CM40" s="1830"/>
      <c r="CN40" s="1131"/>
    </row>
    <row r="41" spans="2:92" ht="14.25" customHeight="1">
      <c r="B41" s="1131"/>
      <c r="C41" s="1832"/>
      <c r="D41" s="1751"/>
      <c r="E41" s="1833"/>
      <c r="F41" s="1527"/>
      <c r="G41" s="1495"/>
      <c r="H41" s="1495"/>
      <c r="I41" s="1580"/>
      <c r="J41" s="170"/>
      <c r="K41" s="1820"/>
      <c r="L41" s="1501"/>
      <c r="M41" s="1502"/>
      <c r="N41" s="1946"/>
      <c r="O41" s="1796"/>
      <c r="P41" s="1796"/>
      <c r="Q41" s="1797"/>
      <c r="R41" s="984"/>
      <c r="Z41" s="170"/>
      <c r="AA41" s="1497" t="s">
        <v>520</v>
      </c>
      <c r="AB41" s="1499"/>
      <c r="AC41" s="1826"/>
      <c r="AD41" s="1749"/>
      <c r="AE41" s="1827"/>
      <c r="AF41" s="1131"/>
      <c r="AG41" s="1832"/>
      <c r="AH41" s="1751"/>
      <c r="AI41" s="1833"/>
      <c r="AJ41" s="1527"/>
      <c r="AK41" s="1495"/>
      <c r="AL41" s="1495"/>
      <c r="AM41" s="1580"/>
      <c r="AN41" s="170"/>
      <c r="AO41" s="1820"/>
      <c r="AP41" s="1501"/>
      <c r="AQ41" s="1502"/>
      <c r="AR41" s="1527"/>
      <c r="AS41" s="1495"/>
      <c r="AT41" s="1495"/>
      <c r="AU41" s="1580"/>
      <c r="AV41" s="984"/>
      <c r="BD41" s="170"/>
      <c r="BE41" s="1497" t="s">
        <v>520</v>
      </c>
      <c r="BF41" s="1499"/>
      <c r="BG41" s="1826"/>
      <c r="BH41" s="1749"/>
      <c r="BI41" s="1827"/>
      <c r="BJ41" s="1131"/>
      <c r="BK41" s="1832"/>
      <c r="BL41" s="1751"/>
      <c r="BM41" s="1833"/>
      <c r="BN41" s="1527"/>
      <c r="BO41" s="1495"/>
      <c r="BP41" s="1495"/>
      <c r="BQ41" s="1580"/>
      <c r="BR41" s="170"/>
      <c r="BS41" s="1820"/>
      <c r="BT41" s="1501"/>
      <c r="BU41" s="1502"/>
      <c r="BV41" s="1527"/>
      <c r="BW41" s="1495"/>
      <c r="BX41" s="1495"/>
      <c r="BY41" s="1580"/>
      <c r="BZ41" s="984"/>
      <c r="CH41" s="170"/>
      <c r="CI41" s="1497" t="s">
        <v>520</v>
      </c>
      <c r="CJ41" s="1499"/>
      <c r="CK41" s="1826"/>
      <c r="CL41" s="1749"/>
      <c r="CM41" s="1827"/>
      <c r="CN41" s="1131"/>
    </row>
    <row r="42" spans="2:92" ht="14.25" customHeight="1">
      <c r="B42" s="1131"/>
      <c r="C42" s="170"/>
      <c r="D42" s="1914" t="s">
        <v>505</v>
      </c>
      <c r="E42" s="1953"/>
      <c r="F42" s="1954"/>
      <c r="G42" s="1955"/>
      <c r="H42" s="1955"/>
      <c r="I42" s="1956"/>
      <c r="J42" s="985"/>
      <c r="K42" s="1819" t="s">
        <v>586</v>
      </c>
      <c r="L42" s="1498"/>
      <c r="M42" s="1499"/>
      <c r="N42" s="1949">
        <f>'1.施工'!Z33</f>
        <v>0</v>
      </c>
      <c r="O42" s="1900"/>
      <c r="P42" s="1900"/>
      <c r="Q42" s="1901"/>
      <c r="R42" s="984"/>
      <c r="Z42" s="170"/>
      <c r="AA42" s="1657"/>
      <c r="AB42" s="1659"/>
      <c r="AC42" s="1838"/>
      <c r="AD42" s="1750"/>
      <c r="AE42" s="1839"/>
      <c r="AF42" s="1177"/>
      <c r="AG42" s="170"/>
      <c r="AH42" s="1914" t="s">
        <v>505</v>
      </c>
      <c r="AI42" s="1953"/>
      <c r="AJ42" s="1954"/>
      <c r="AK42" s="1955"/>
      <c r="AL42" s="1955"/>
      <c r="AM42" s="1956"/>
      <c r="AN42" s="985"/>
      <c r="AO42" s="1819" t="s">
        <v>586</v>
      </c>
      <c r="AP42" s="1498"/>
      <c r="AQ42" s="1499"/>
      <c r="AR42" s="1949">
        <f>AC33</f>
        <v>0</v>
      </c>
      <c r="AS42" s="1493"/>
      <c r="AT42" s="1493"/>
      <c r="AU42" s="1579"/>
      <c r="AV42" s="984"/>
      <c r="BD42" s="170"/>
      <c r="BE42" s="1657"/>
      <c r="BF42" s="1659"/>
      <c r="BG42" s="1838"/>
      <c r="BH42" s="1750"/>
      <c r="BI42" s="1839"/>
      <c r="BJ42" s="1177"/>
      <c r="BK42" s="170"/>
      <c r="BL42" s="1914" t="s">
        <v>505</v>
      </c>
      <c r="BM42" s="1953"/>
      <c r="BN42" s="1954"/>
      <c r="BO42" s="1955"/>
      <c r="BP42" s="1955"/>
      <c r="BQ42" s="1956"/>
      <c r="BR42" s="985"/>
      <c r="BS42" s="1819" t="s">
        <v>586</v>
      </c>
      <c r="BT42" s="1498"/>
      <c r="BU42" s="1499"/>
      <c r="BV42" s="1949">
        <f>BG33</f>
        <v>0</v>
      </c>
      <c r="BW42" s="1493"/>
      <c r="BX42" s="1493"/>
      <c r="BY42" s="1579"/>
      <c r="BZ42" s="984"/>
      <c r="CH42" s="170"/>
      <c r="CI42" s="1657"/>
      <c r="CJ42" s="1659"/>
      <c r="CK42" s="1838"/>
      <c r="CL42" s="1750"/>
      <c r="CM42" s="1839"/>
      <c r="CN42" s="1177"/>
    </row>
    <row r="43" spans="2:92" ht="14.25" customHeight="1">
      <c r="B43" s="1131"/>
      <c r="C43" s="170"/>
      <c r="D43" s="1824" t="s">
        <v>508</v>
      </c>
      <c r="E43" s="1825"/>
      <c r="F43" s="1957"/>
      <c r="G43" s="1958"/>
      <c r="H43" s="1958"/>
      <c r="I43" s="1959"/>
      <c r="J43" s="985"/>
      <c r="K43" s="1820"/>
      <c r="L43" s="1501"/>
      <c r="M43" s="1502"/>
      <c r="N43" s="1946"/>
      <c r="O43" s="1796"/>
      <c r="P43" s="1796"/>
      <c r="Q43" s="1797"/>
      <c r="R43" s="984"/>
      <c r="S43" s="986"/>
      <c r="T43" s="986"/>
      <c r="U43" s="986"/>
      <c r="V43" s="986"/>
      <c r="W43" s="986"/>
      <c r="X43" s="986"/>
      <c r="Z43" s="1309"/>
      <c r="AA43" s="1310"/>
      <c r="AB43" s="1310"/>
      <c r="AC43" s="1197"/>
      <c r="AD43" s="1197"/>
      <c r="AE43" s="1197"/>
      <c r="AF43" s="1177"/>
      <c r="AG43" s="170"/>
      <c r="AH43" s="1824" t="s">
        <v>508</v>
      </c>
      <c r="AI43" s="1825"/>
      <c r="AJ43" s="1957"/>
      <c r="AK43" s="1958"/>
      <c r="AL43" s="1958"/>
      <c r="AM43" s="1959"/>
      <c r="AN43" s="985"/>
      <c r="AO43" s="1820"/>
      <c r="AP43" s="1501"/>
      <c r="AQ43" s="1502"/>
      <c r="AR43" s="1527"/>
      <c r="AS43" s="1495"/>
      <c r="AT43" s="1495"/>
      <c r="AU43" s="1580"/>
      <c r="AV43" s="984"/>
      <c r="AW43" s="986"/>
      <c r="AX43" s="986"/>
      <c r="AY43" s="986"/>
      <c r="AZ43" s="986"/>
      <c r="BA43" s="986"/>
      <c r="BB43" s="986"/>
      <c r="BD43" s="1309"/>
      <c r="BE43" s="1310"/>
      <c r="BF43" s="1310"/>
      <c r="BG43" s="1197"/>
      <c r="BH43" s="1197"/>
      <c r="BI43" s="1197"/>
      <c r="BJ43" s="1177"/>
      <c r="BK43" s="170"/>
      <c r="BL43" s="1824" t="s">
        <v>508</v>
      </c>
      <c r="BM43" s="1825"/>
      <c r="BN43" s="1957"/>
      <c r="BO43" s="1958"/>
      <c r="BP43" s="1958"/>
      <c r="BQ43" s="1959"/>
      <c r="BR43" s="985"/>
      <c r="BS43" s="1820"/>
      <c r="BT43" s="1501"/>
      <c r="BU43" s="1502"/>
      <c r="BV43" s="1527"/>
      <c r="BW43" s="1495"/>
      <c r="BX43" s="1495"/>
      <c r="BY43" s="1580"/>
      <c r="BZ43" s="984"/>
      <c r="CA43" s="986"/>
      <c r="CB43" s="986"/>
      <c r="CC43" s="986"/>
      <c r="CD43" s="986"/>
      <c r="CE43" s="986"/>
      <c r="CF43" s="986"/>
      <c r="CH43" s="1309"/>
      <c r="CI43" s="1310"/>
      <c r="CJ43" s="1310"/>
      <c r="CK43" s="1197"/>
      <c r="CL43" s="1197"/>
      <c r="CM43" s="1197"/>
      <c r="CN43" s="1177"/>
    </row>
    <row r="44" spans="2:92" ht="14.25" customHeight="1">
      <c r="B44" s="1131"/>
      <c r="C44" s="1870" t="s">
        <v>579</v>
      </c>
      <c r="D44" s="1493"/>
      <c r="E44" s="1579"/>
      <c r="F44" s="1949">
        <f>'1.施工'!R31</f>
        <v>0</v>
      </c>
      <c r="G44" s="1900"/>
      <c r="H44" s="1900"/>
      <c r="I44" s="1901"/>
      <c r="J44" s="170"/>
      <c r="K44" s="1819" t="s">
        <v>512</v>
      </c>
      <c r="L44" s="1498"/>
      <c r="M44" s="1499"/>
      <c r="N44" s="1949">
        <f>'1.施工'!Z35</f>
        <v>0</v>
      </c>
      <c r="O44" s="1900"/>
      <c r="P44" s="1900"/>
      <c r="Q44" s="1901"/>
      <c r="R44" s="984"/>
      <c r="S44" s="1929" t="s">
        <v>587</v>
      </c>
      <c r="T44" s="1950"/>
      <c r="U44" s="1930"/>
      <c r="V44" s="1519" t="str">
        <f>登録!J33</f>
        <v>無</v>
      </c>
      <c r="W44" s="1929" t="s">
        <v>588</v>
      </c>
      <c r="X44" s="1930"/>
      <c r="Y44" s="1503" t="str">
        <f>登録!J34</f>
        <v>無</v>
      </c>
      <c r="Z44" s="1504"/>
      <c r="AA44" s="1929" t="s">
        <v>589</v>
      </c>
      <c r="AB44" s="1950"/>
      <c r="AC44" s="1950"/>
      <c r="AD44" s="1930"/>
      <c r="AE44" s="1519" t="str">
        <f>登録!J35</f>
        <v>無</v>
      </c>
      <c r="AF44" s="1177"/>
      <c r="AG44" s="1870" t="s">
        <v>579</v>
      </c>
      <c r="AH44" s="1493"/>
      <c r="AI44" s="1579"/>
      <c r="AJ44" s="1949">
        <f>U31</f>
        <v>0</v>
      </c>
      <c r="AK44" s="1493"/>
      <c r="AL44" s="1493"/>
      <c r="AM44" s="1579"/>
      <c r="AN44" s="170"/>
      <c r="AO44" s="1819" t="s">
        <v>512</v>
      </c>
      <c r="AP44" s="1498"/>
      <c r="AQ44" s="1499"/>
      <c r="AR44" s="1949">
        <f>AC35</f>
        <v>0</v>
      </c>
      <c r="AS44" s="1493"/>
      <c r="AT44" s="1493"/>
      <c r="AU44" s="1579"/>
      <c r="AV44" s="984"/>
      <c r="AW44" s="1929" t="s">
        <v>587</v>
      </c>
      <c r="AX44" s="1950"/>
      <c r="AY44" s="1930"/>
      <c r="AZ44" s="1519" t="str">
        <f>登録!K33</f>
        <v>無</v>
      </c>
      <c r="BA44" s="1929" t="s">
        <v>588</v>
      </c>
      <c r="BB44" s="1930"/>
      <c r="BC44" s="1503" t="str">
        <f>登録!K34</f>
        <v>無</v>
      </c>
      <c r="BD44" s="1504"/>
      <c r="BE44" s="1929" t="s">
        <v>589</v>
      </c>
      <c r="BF44" s="1950"/>
      <c r="BG44" s="1950"/>
      <c r="BH44" s="1930"/>
      <c r="BI44" s="1519" t="str">
        <f>登録!K35</f>
        <v>無</v>
      </c>
      <c r="BJ44" s="1177"/>
      <c r="BK44" s="1870" t="s">
        <v>579</v>
      </c>
      <c r="BL44" s="1493"/>
      <c r="BM44" s="1579"/>
      <c r="BN44" s="1949">
        <f>AY31</f>
        <v>0</v>
      </c>
      <c r="BO44" s="1493"/>
      <c r="BP44" s="1493"/>
      <c r="BQ44" s="1579"/>
      <c r="BR44" s="170"/>
      <c r="BS44" s="1819" t="s">
        <v>512</v>
      </c>
      <c r="BT44" s="1498"/>
      <c r="BU44" s="1499"/>
      <c r="BV44" s="1949">
        <f>BG35</f>
        <v>0</v>
      </c>
      <c r="BW44" s="1493"/>
      <c r="BX44" s="1493"/>
      <c r="BY44" s="1579"/>
      <c r="BZ44" s="984"/>
      <c r="CA44" s="1929" t="s">
        <v>587</v>
      </c>
      <c r="CB44" s="1950"/>
      <c r="CC44" s="1930"/>
      <c r="CD44" s="2119"/>
      <c r="CE44" s="1929" t="s">
        <v>588</v>
      </c>
      <c r="CF44" s="1930"/>
      <c r="CG44" s="1425"/>
      <c r="CH44" s="1431"/>
      <c r="CI44" s="1929" t="s">
        <v>589</v>
      </c>
      <c r="CJ44" s="1950"/>
      <c r="CK44" s="1950"/>
      <c r="CL44" s="1930"/>
      <c r="CM44" s="2119"/>
      <c r="CN44" s="1177"/>
    </row>
    <row r="45" spans="2:92" ht="19.5" customHeight="1">
      <c r="B45" s="1131"/>
      <c r="C45" s="1832"/>
      <c r="D45" s="1751"/>
      <c r="E45" s="1833"/>
      <c r="F45" s="1946"/>
      <c r="G45" s="1796"/>
      <c r="H45" s="1796"/>
      <c r="I45" s="1797"/>
      <c r="J45" s="170"/>
      <c r="K45" s="1820"/>
      <c r="L45" s="1501"/>
      <c r="M45" s="1502"/>
      <c r="N45" s="1946"/>
      <c r="O45" s="1796"/>
      <c r="P45" s="1796"/>
      <c r="Q45" s="1797"/>
      <c r="R45" s="984"/>
      <c r="S45" s="1931"/>
      <c r="T45" s="1951"/>
      <c r="U45" s="1932"/>
      <c r="V45" s="1520"/>
      <c r="W45" s="1931"/>
      <c r="X45" s="1932"/>
      <c r="Y45" s="1505"/>
      <c r="Z45" s="1506"/>
      <c r="AA45" s="1931"/>
      <c r="AB45" s="1951"/>
      <c r="AC45" s="1951"/>
      <c r="AD45" s="1932"/>
      <c r="AE45" s="1520"/>
      <c r="AF45" s="1177"/>
      <c r="AG45" s="1832"/>
      <c r="AH45" s="1751"/>
      <c r="AI45" s="1833"/>
      <c r="AJ45" s="1527"/>
      <c r="AK45" s="1495"/>
      <c r="AL45" s="1495"/>
      <c r="AM45" s="1580"/>
      <c r="AN45" s="170"/>
      <c r="AO45" s="1820"/>
      <c r="AP45" s="1501"/>
      <c r="AQ45" s="1502"/>
      <c r="AR45" s="1527"/>
      <c r="AS45" s="1495"/>
      <c r="AT45" s="1495"/>
      <c r="AU45" s="1580"/>
      <c r="AV45" s="984"/>
      <c r="AW45" s="1931"/>
      <c r="AX45" s="1951"/>
      <c r="AY45" s="1932"/>
      <c r="AZ45" s="1520"/>
      <c r="BA45" s="1931"/>
      <c r="BB45" s="1932"/>
      <c r="BC45" s="1505"/>
      <c r="BD45" s="1506"/>
      <c r="BE45" s="1931"/>
      <c r="BF45" s="1951"/>
      <c r="BG45" s="1951"/>
      <c r="BH45" s="1932"/>
      <c r="BI45" s="1520"/>
      <c r="BJ45" s="1177"/>
      <c r="BK45" s="1832"/>
      <c r="BL45" s="1751"/>
      <c r="BM45" s="1833"/>
      <c r="BN45" s="1527"/>
      <c r="BO45" s="1495"/>
      <c r="BP45" s="1495"/>
      <c r="BQ45" s="1580"/>
      <c r="BR45" s="170"/>
      <c r="BS45" s="1820"/>
      <c r="BT45" s="1501"/>
      <c r="BU45" s="1502"/>
      <c r="BV45" s="1527"/>
      <c r="BW45" s="1495"/>
      <c r="BX45" s="1495"/>
      <c r="BY45" s="1580"/>
      <c r="BZ45" s="984"/>
      <c r="CA45" s="1931"/>
      <c r="CB45" s="1951"/>
      <c r="CC45" s="1932"/>
      <c r="CD45" s="2120"/>
      <c r="CE45" s="1931"/>
      <c r="CF45" s="1932"/>
      <c r="CG45" s="1426"/>
      <c r="CH45" s="1432"/>
      <c r="CI45" s="1931"/>
      <c r="CJ45" s="1951"/>
      <c r="CK45" s="1951"/>
      <c r="CL45" s="1932"/>
      <c r="CM45" s="2120"/>
      <c r="CN45" s="1177"/>
    </row>
    <row r="46" spans="2:92" ht="19.5" customHeight="1">
      <c r="B46" s="1131"/>
      <c r="C46" s="170"/>
      <c r="D46" s="1914" t="s">
        <v>505</v>
      </c>
      <c r="E46" s="1953"/>
      <c r="F46" s="1819" t="s">
        <v>506</v>
      </c>
      <c r="G46" s="1498"/>
      <c r="H46" s="1498"/>
      <c r="I46" s="1499"/>
      <c r="J46" s="974"/>
      <c r="K46" s="1819" t="s">
        <v>532</v>
      </c>
      <c r="L46" s="1498"/>
      <c r="M46" s="1499"/>
      <c r="N46" s="1299"/>
      <c r="O46" s="811"/>
      <c r="P46" s="811"/>
      <c r="Q46" s="1311"/>
      <c r="R46" s="984"/>
      <c r="S46" s="1933"/>
      <c r="T46" s="1952"/>
      <c r="U46" s="1934"/>
      <c r="V46" s="1928"/>
      <c r="W46" s="1933"/>
      <c r="X46" s="1934"/>
      <c r="Y46" s="1893"/>
      <c r="Z46" s="1935"/>
      <c r="AA46" s="1933"/>
      <c r="AB46" s="1952"/>
      <c r="AC46" s="1952"/>
      <c r="AD46" s="1934"/>
      <c r="AE46" s="1928"/>
      <c r="AF46" s="1195"/>
      <c r="AG46" s="170"/>
      <c r="AH46" s="1914" t="s">
        <v>505</v>
      </c>
      <c r="AI46" s="1953"/>
      <c r="AJ46" s="1819" t="s">
        <v>506</v>
      </c>
      <c r="AK46" s="1498"/>
      <c r="AL46" s="1498"/>
      <c r="AM46" s="1499"/>
      <c r="AN46" s="974"/>
      <c r="AO46" s="1819" t="s">
        <v>532</v>
      </c>
      <c r="AP46" s="1498"/>
      <c r="AQ46" s="1499"/>
      <c r="AR46" s="1299"/>
      <c r="AS46" s="811"/>
      <c r="AT46" s="811"/>
      <c r="AU46" s="1311"/>
      <c r="AV46" s="984"/>
      <c r="AW46" s="1933"/>
      <c r="AX46" s="1952"/>
      <c r="AY46" s="1934"/>
      <c r="AZ46" s="1928"/>
      <c r="BA46" s="1933"/>
      <c r="BB46" s="1934"/>
      <c r="BC46" s="1893"/>
      <c r="BD46" s="1935"/>
      <c r="BE46" s="1933"/>
      <c r="BF46" s="1952"/>
      <c r="BG46" s="1952"/>
      <c r="BH46" s="1934"/>
      <c r="BI46" s="1928"/>
      <c r="BJ46" s="1195"/>
      <c r="BK46" s="170"/>
      <c r="BL46" s="1914" t="s">
        <v>505</v>
      </c>
      <c r="BM46" s="1953"/>
      <c r="BN46" s="1819" t="s">
        <v>506</v>
      </c>
      <c r="BO46" s="1498"/>
      <c r="BP46" s="1498"/>
      <c r="BQ46" s="1499"/>
      <c r="BR46" s="974"/>
      <c r="BS46" s="1819" t="s">
        <v>532</v>
      </c>
      <c r="BT46" s="1498"/>
      <c r="BU46" s="1499"/>
      <c r="BV46" s="1299"/>
      <c r="BW46" s="811"/>
      <c r="BX46" s="811"/>
      <c r="BY46" s="1311"/>
      <c r="BZ46" s="984"/>
      <c r="CA46" s="1933"/>
      <c r="CB46" s="1952"/>
      <c r="CC46" s="1934"/>
      <c r="CD46" s="2121"/>
      <c r="CE46" s="1933"/>
      <c r="CF46" s="1934"/>
      <c r="CG46" s="1427"/>
      <c r="CH46" s="1433"/>
      <c r="CI46" s="1933"/>
      <c r="CJ46" s="1952"/>
      <c r="CK46" s="1952"/>
      <c r="CL46" s="1934"/>
      <c r="CM46" s="2121"/>
      <c r="CN46" s="1195"/>
    </row>
    <row r="47" spans="2:92" ht="13.5" customHeight="1">
      <c r="B47" s="1131"/>
      <c r="C47" s="170"/>
      <c r="D47" s="1824" t="s">
        <v>508</v>
      </c>
      <c r="E47" s="1825"/>
      <c r="F47" s="1820"/>
      <c r="G47" s="1501"/>
      <c r="H47" s="1501"/>
      <c r="I47" s="1502"/>
      <c r="J47" s="974"/>
      <c r="K47" s="1821"/>
      <c r="L47" s="1822"/>
      <c r="M47" s="1823"/>
      <c r="N47" s="170"/>
      <c r="O47" s="167"/>
      <c r="P47" s="167"/>
      <c r="Q47" s="169"/>
      <c r="R47" s="984"/>
      <c r="S47" s="987"/>
      <c r="T47" s="987"/>
      <c r="U47" s="987"/>
      <c r="V47" s="987"/>
      <c r="W47" s="988"/>
      <c r="X47" s="988"/>
      <c r="Y47" s="988"/>
      <c r="Z47" s="988"/>
      <c r="AA47" s="987"/>
      <c r="AB47" s="987"/>
      <c r="AC47" s="987"/>
      <c r="AD47" s="987"/>
      <c r="AE47" s="987"/>
      <c r="AF47" s="1177"/>
      <c r="AG47" s="170"/>
      <c r="AH47" s="1824" t="s">
        <v>508</v>
      </c>
      <c r="AI47" s="1825"/>
      <c r="AJ47" s="1820"/>
      <c r="AK47" s="1501"/>
      <c r="AL47" s="1501"/>
      <c r="AM47" s="1502"/>
      <c r="AN47" s="974"/>
      <c r="AO47" s="1821"/>
      <c r="AP47" s="1822"/>
      <c r="AQ47" s="1823"/>
      <c r="AR47" s="170"/>
      <c r="AS47" s="167"/>
      <c r="AT47" s="167"/>
      <c r="AU47" s="169"/>
      <c r="AV47" s="984"/>
      <c r="AW47" s="987"/>
      <c r="AX47" s="987"/>
      <c r="AY47" s="987"/>
      <c r="AZ47" s="987"/>
      <c r="BA47" s="988"/>
      <c r="BB47" s="988"/>
      <c r="BC47" s="988"/>
      <c r="BD47" s="988"/>
      <c r="BE47" s="987"/>
      <c r="BF47" s="987"/>
      <c r="BG47" s="987"/>
      <c r="BH47" s="987"/>
      <c r="BI47" s="987"/>
      <c r="BJ47" s="1177"/>
      <c r="BK47" s="170"/>
      <c r="BL47" s="1824" t="s">
        <v>508</v>
      </c>
      <c r="BM47" s="1825"/>
      <c r="BN47" s="1820"/>
      <c r="BO47" s="1501"/>
      <c r="BP47" s="1501"/>
      <c r="BQ47" s="1502"/>
      <c r="BR47" s="974"/>
      <c r="BS47" s="1821"/>
      <c r="BT47" s="1822"/>
      <c r="BU47" s="1823"/>
      <c r="BV47" s="170"/>
      <c r="BW47" s="167"/>
      <c r="BX47" s="167"/>
      <c r="BY47" s="169"/>
      <c r="BZ47" s="984"/>
      <c r="CA47" s="987"/>
      <c r="CB47" s="987"/>
      <c r="CC47" s="987"/>
      <c r="CD47" s="987"/>
      <c r="CE47" s="988"/>
      <c r="CF47" s="988"/>
      <c r="CG47" s="988"/>
      <c r="CH47" s="988"/>
      <c r="CI47" s="987"/>
      <c r="CJ47" s="987"/>
      <c r="CK47" s="987"/>
      <c r="CL47" s="987"/>
      <c r="CM47" s="987"/>
      <c r="CN47" s="1177"/>
    </row>
    <row r="48" spans="2:92" ht="14.25" customHeight="1">
      <c r="B48" s="1131"/>
      <c r="C48" s="1870" t="s">
        <v>590</v>
      </c>
      <c r="D48" s="1493"/>
      <c r="E48" s="1579"/>
      <c r="F48" s="1203">
        <v>0</v>
      </c>
      <c r="G48" s="990" t="s">
        <v>591</v>
      </c>
      <c r="H48" s="1900">
        <f>'1.施工'!T35</f>
        <v>0</v>
      </c>
      <c r="I48" s="1901"/>
      <c r="J48" s="991"/>
      <c r="K48" s="992"/>
      <c r="L48" s="1497" t="s">
        <v>527</v>
      </c>
      <c r="M48" s="1499"/>
      <c r="N48" s="1001"/>
      <c r="O48" s="1002"/>
      <c r="P48" s="1002"/>
      <c r="Q48" s="1003"/>
      <c r="R48" s="984"/>
      <c r="S48" s="993"/>
      <c r="T48" s="994"/>
      <c r="U48" s="995"/>
      <c r="V48" s="995"/>
      <c r="W48" s="995"/>
      <c r="X48" s="995"/>
      <c r="Y48" s="995"/>
      <c r="Z48" s="995"/>
      <c r="AA48" s="995"/>
      <c r="AB48" s="995"/>
      <c r="AC48" s="995"/>
      <c r="AD48" s="995"/>
      <c r="AE48" s="996"/>
      <c r="AF48" s="1177"/>
      <c r="AG48" s="1870" t="s">
        <v>590</v>
      </c>
      <c r="AH48" s="1493"/>
      <c r="AI48" s="1579"/>
      <c r="AJ48" s="989">
        <v>0</v>
      </c>
      <c r="AK48" s="990" t="s">
        <v>591</v>
      </c>
      <c r="AL48" s="1900">
        <f>W35</f>
        <v>0</v>
      </c>
      <c r="AM48" s="1901"/>
      <c r="AN48" s="991"/>
      <c r="AO48" s="992"/>
      <c r="AP48" s="1497" t="s">
        <v>527</v>
      </c>
      <c r="AQ48" s="1499"/>
      <c r="AR48" s="1001"/>
      <c r="AS48" s="1002"/>
      <c r="AT48" s="1002"/>
      <c r="AU48" s="1003"/>
      <c r="AV48" s="984"/>
      <c r="AW48" s="993"/>
      <c r="AX48" s="994"/>
      <c r="AY48" s="995"/>
      <c r="AZ48" s="995"/>
      <c r="BA48" s="995"/>
      <c r="BB48" s="995"/>
      <c r="BC48" s="995"/>
      <c r="BD48" s="995"/>
      <c r="BE48" s="995"/>
      <c r="BF48" s="995"/>
      <c r="BG48" s="995"/>
      <c r="BH48" s="995"/>
      <c r="BI48" s="996"/>
      <c r="BJ48" s="1177"/>
      <c r="BK48" s="1870" t="s">
        <v>590</v>
      </c>
      <c r="BL48" s="1493"/>
      <c r="BM48" s="1579"/>
      <c r="BN48" s="989">
        <v>0</v>
      </c>
      <c r="BO48" s="990" t="s">
        <v>591</v>
      </c>
      <c r="BP48" s="1900">
        <f>BA35</f>
        <v>0</v>
      </c>
      <c r="BQ48" s="1901"/>
      <c r="BR48" s="991"/>
      <c r="BS48" s="992"/>
      <c r="BT48" s="1497" t="s">
        <v>527</v>
      </c>
      <c r="BU48" s="1499"/>
      <c r="BV48" s="1001"/>
      <c r="BW48" s="1002"/>
      <c r="BX48" s="1002"/>
      <c r="BY48" s="1003"/>
      <c r="BZ48" s="984"/>
      <c r="CA48" s="993"/>
      <c r="CB48" s="994"/>
      <c r="CC48" s="995"/>
      <c r="CD48" s="995"/>
      <c r="CE48" s="995"/>
      <c r="CF48" s="995"/>
      <c r="CG48" s="995"/>
      <c r="CH48" s="995"/>
      <c r="CI48" s="995"/>
      <c r="CJ48" s="995"/>
      <c r="CK48" s="995"/>
      <c r="CL48" s="995"/>
      <c r="CM48" s="996"/>
      <c r="CN48" s="1177"/>
    </row>
    <row r="49" spans="2:92" ht="15.75" customHeight="1">
      <c r="B49" s="1131"/>
      <c r="C49" s="1832"/>
      <c r="D49" s="1751"/>
      <c r="E49" s="1833"/>
      <c r="F49" s="1186" t="str">
        <f>IF(F48="○","","○")</f>
        <v>○</v>
      </c>
      <c r="G49" s="444" t="s">
        <v>592</v>
      </c>
      <c r="H49" s="1796"/>
      <c r="I49" s="1797"/>
      <c r="J49" s="991"/>
      <c r="K49" s="992"/>
      <c r="L49" s="1500"/>
      <c r="M49" s="1502"/>
      <c r="N49" s="974"/>
      <c r="O49" s="1195"/>
      <c r="P49" s="1195"/>
      <c r="Q49" s="1196"/>
      <c r="R49" s="984"/>
      <c r="S49" s="997"/>
      <c r="T49" s="939" t="s">
        <v>593</v>
      </c>
      <c r="AE49" s="998"/>
      <c r="AF49" s="999"/>
      <c r="AG49" s="1832"/>
      <c r="AH49" s="1495"/>
      <c r="AI49" s="1580"/>
      <c r="AJ49" s="1186" t="str">
        <f>IF(AJ48="○","","○")</f>
        <v>○</v>
      </c>
      <c r="AK49" s="444" t="s">
        <v>592</v>
      </c>
      <c r="AL49" s="1796"/>
      <c r="AM49" s="1797"/>
      <c r="AN49" s="991"/>
      <c r="AO49" s="992"/>
      <c r="AP49" s="1500"/>
      <c r="AQ49" s="1502"/>
      <c r="AR49" s="974"/>
      <c r="AS49" s="1195"/>
      <c r="AT49" s="1195"/>
      <c r="AU49" s="1196"/>
      <c r="AV49" s="984"/>
      <c r="AW49" s="997"/>
      <c r="AX49" s="939" t="s">
        <v>593</v>
      </c>
      <c r="BI49" s="998"/>
      <c r="BJ49" s="999"/>
      <c r="BK49" s="1832"/>
      <c r="BL49" s="1495"/>
      <c r="BM49" s="1580"/>
      <c r="BN49" s="829" t="str">
        <f>IF(BN48="○","","○")</f>
        <v>○</v>
      </c>
      <c r="BO49" s="444" t="s">
        <v>592</v>
      </c>
      <c r="BP49" s="1796"/>
      <c r="BQ49" s="1797"/>
      <c r="BR49" s="991"/>
      <c r="BS49" s="992"/>
      <c r="BT49" s="1500"/>
      <c r="BU49" s="1502"/>
      <c r="BV49" s="974"/>
      <c r="BW49" s="1195"/>
      <c r="BX49" s="1195"/>
      <c r="BY49" s="1196"/>
      <c r="BZ49" s="984"/>
      <c r="CA49" s="997"/>
      <c r="CB49" s="939" t="s">
        <v>593</v>
      </c>
      <c r="CM49" s="998"/>
      <c r="CN49" s="999"/>
    </row>
    <row r="50" spans="2:92" ht="13.5" customHeight="1">
      <c r="B50" s="1000"/>
      <c r="C50" s="1202"/>
      <c r="D50" s="1577" t="s">
        <v>514</v>
      </c>
      <c r="E50" s="1579"/>
      <c r="F50" s="1922">
        <f>'1.施工'!R37</f>
        <v>0</v>
      </c>
      <c r="G50" s="1923"/>
      <c r="H50" s="1923"/>
      <c r="I50" s="1924"/>
      <c r="J50" s="991"/>
      <c r="K50" s="992"/>
      <c r="L50" s="1497" t="s">
        <v>520</v>
      </c>
      <c r="M50" s="1499"/>
      <c r="N50" s="1001"/>
      <c r="O50" s="1002"/>
      <c r="P50" s="1002"/>
      <c r="Q50" s="1003"/>
      <c r="R50" s="984"/>
      <c r="S50" s="997"/>
      <c r="AE50" s="998"/>
      <c r="AG50" s="1202"/>
      <c r="AH50" s="1577" t="s">
        <v>514</v>
      </c>
      <c r="AI50" s="1579"/>
      <c r="AJ50" s="1971">
        <f>U37</f>
        <v>0</v>
      </c>
      <c r="AK50" s="1972"/>
      <c r="AL50" s="1972"/>
      <c r="AM50" s="1973"/>
      <c r="AN50" s="991"/>
      <c r="AO50" s="992"/>
      <c r="AP50" s="1497" t="s">
        <v>520</v>
      </c>
      <c r="AQ50" s="1499"/>
      <c r="AR50" s="1001"/>
      <c r="AS50" s="1002"/>
      <c r="AT50" s="1002"/>
      <c r="AU50" s="1003"/>
      <c r="AV50" s="984"/>
      <c r="AW50" s="997"/>
      <c r="BI50" s="998"/>
      <c r="BK50" s="1202"/>
      <c r="BL50" s="1577" t="s">
        <v>514</v>
      </c>
      <c r="BM50" s="1579"/>
      <c r="BN50" s="1971">
        <f>AY37</f>
        <v>0</v>
      </c>
      <c r="BO50" s="1972"/>
      <c r="BP50" s="1972"/>
      <c r="BQ50" s="1973"/>
      <c r="BR50" s="991"/>
      <c r="BS50" s="992"/>
      <c r="BT50" s="1497" t="s">
        <v>520</v>
      </c>
      <c r="BU50" s="1499"/>
      <c r="BV50" s="1001"/>
      <c r="BW50" s="1002"/>
      <c r="BX50" s="1002"/>
      <c r="BY50" s="1003"/>
      <c r="BZ50" s="984"/>
      <c r="CA50" s="997"/>
      <c r="CM50" s="998"/>
    </row>
    <row r="51" spans="2:92" ht="13.5" customHeight="1">
      <c r="B51" s="1000"/>
      <c r="C51" s="966"/>
      <c r="D51" s="1843"/>
      <c r="E51" s="1872"/>
      <c r="F51" s="1925"/>
      <c r="G51" s="1926"/>
      <c r="H51" s="1926"/>
      <c r="I51" s="1927"/>
      <c r="J51" s="1004"/>
      <c r="K51" s="1005"/>
      <c r="L51" s="1657"/>
      <c r="M51" s="1659"/>
      <c r="N51" s="966"/>
      <c r="O51" s="1006"/>
      <c r="P51" s="1006"/>
      <c r="Q51" s="466"/>
      <c r="R51" s="984"/>
      <c r="S51" s="997"/>
      <c r="T51" s="939" t="s">
        <v>594</v>
      </c>
      <c r="AE51" s="998"/>
      <c r="AG51" s="966"/>
      <c r="AH51" s="1843"/>
      <c r="AI51" s="1872"/>
      <c r="AJ51" s="1925"/>
      <c r="AK51" s="1926"/>
      <c r="AL51" s="1926"/>
      <c r="AM51" s="1927"/>
      <c r="AN51" s="1004"/>
      <c r="AO51" s="1005"/>
      <c r="AP51" s="1657"/>
      <c r="AQ51" s="1659"/>
      <c r="AR51" s="966"/>
      <c r="AS51" s="1006"/>
      <c r="AT51" s="1006"/>
      <c r="AU51" s="466"/>
      <c r="AV51" s="984"/>
      <c r="AW51" s="997"/>
      <c r="AX51" s="939" t="s">
        <v>594</v>
      </c>
      <c r="BI51" s="998"/>
      <c r="BK51" s="966"/>
      <c r="BL51" s="1843"/>
      <c r="BM51" s="1872"/>
      <c r="BN51" s="1925"/>
      <c r="BO51" s="1926"/>
      <c r="BP51" s="1926"/>
      <c r="BQ51" s="1927"/>
      <c r="BR51" s="1004"/>
      <c r="BS51" s="1005"/>
      <c r="BT51" s="1657"/>
      <c r="BU51" s="1659"/>
      <c r="BV51" s="966"/>
      <c r="BW51" s="1006"/>
      <c r="BX51" s="1006"/>
      <c r="BY51" s="466"/>
      <c r="BZ51" s="984"/>
      <c r="CA51" s="997"/>
      <c r="CB51" s="939" t="s">
        <v>594</v>
      </c>
      <c r="CM51" s="998"/>
    </row>
    <row r="52" spans="2:92" ht="12.75" customHeight="1">
      <c r="B52" s="1000"/>
      <c r="D52" s="1007"/>
      <c r="E52" s="1007"/>
      <c r="F52" s="1007"/>
      <c r="R52" s="984"/>
      <c r="S52" s="997"/>
      <c r="T52" s="939" t="s">
        <v>595</v>
      </c>
      <c r="AE52" s="998"/>
      <c r="AH52" s="1007"/>
      <c r="AI52" s="1007"/>
      <c r="AJ52" s="1007"/>
      <c r="AV52" s="984"/>
      <c r="AW52" s="997"/>
      <c r="AX52" s="939" t="s">
        <v>596</v>
      </c>
      <c r="BI52" s="998"/>
      <c r="BL52" s="1007"/>
      <c r="BM52" s="1007"/>
      <c r="BN52" s="1007"/>
      <c r="BZ52" s="984"/>
      <c r="CA52" s="997"/>
      <c r="CB52" s="939" t="s">
        <v>596</v>
      </c>
      <c r="CM52" s="998"/>
    </row>
    <row r="53" spans="2:92" ht="13.5" customHeight="1">
      <c r="B53" s="1000"/>
      <c r="C53" s="1929" t="s">
        <v>597</v>
      </c>
      <c r="D53" s="1950"/>
      <c r="E53" s="1950"/>
      <c r="F53" s="1930"/>
      <c r="G53" s="1960" t="str">
        <f>'1.施工'!D56</f>
        <v>無</v>
      </c>
      <c r="H53" s="1929" t="s">
        <v>588</v>
      </c>
      <c r="I53" s="1950"/>
      <c r="J53" s="1930"/>
      <c r="K53" s="1425" t="str">
        <f>'1.施工'!H56</f>
        <v>無</v>
      </c>
      <c r="L53" s="1431"/>
      <c r="M53" s="1929" t="s">
        <v>589</v>
      </c>
      <c r="N53" s="1950"/>
      <c r="O53" s="1930"/>
      <c r="P53" s="1425" t="str">
        <f>'1.施工'!M56</f>
        <v>無</v>
      </c>
      <c r="Q53" s="1431"/>
      <c r="R53" s="984"/>
      <c r="S53" s="997"/>
      <c r="T53" s="1008"/>
      <c r="AE53" s="998"/>
      <c r="AG53" s="1929" t="s">
        <v>597</v>
      </c>
      <c r="AH53" s="1950"/>
      <c r="AI53" s="1950"/>
      <c r="AJ53" s="1930"/>
      <c r="AK53" s="2086" t="str">
        <f>V44</f>
        <v>無</v>
      </c>
      <c r="AL53" s="1929" t="s">
        <v>588</v>
      </c>
      <c r="AM53" s="1950"/>
      <c r="AN53" s="1930"/>
      <c r="AO53" s="1992" t="str">
        <f>Y44</f>
        <v>無</v>
      </c>
      <c r="AP53" s="1431"/>
      <c r="AQ53" s="1929" t="s">
        <v>589</v>
      </c>
      <c r="AR53" s="1950"/>
      <c r="AS53" s="1950"/>
      <c r="AT53" s="1425" t="str">
        <f>AE44</f>
        <v>無</v>
      </c>
      <c r="AU53" s="1431"/>
      <c r="AV53" s="984"/>
      <c r="AW53" s="997"/>
      <c r="AX53" s="1008"/>
      <c r="BI53" s="998"/>
      <c r="BK53" s="1929" t="s">
        <v>597</v>
      </c>
      <c r="BL53" s="1950"/>
      <c r="BM53" s="1950"/>
      <c r="BN53" s="1930"/>
      <c r="BO53" s="2086" t="str">
        <f>AZ44</f>
        <v>無</v>
      </c>
      <c r="BP53" s="1929" t="s">
        <v>588</v>
      </c>
      <c r="BQ53" s="1950"/>
      <c r="BR53" s="1930"/>
      <c r="BS53" s="1992" t="str">
        <f>BC44</f>
        <v>無</v>
      </c>
      <c r="BT53" s="1431"/>
      <c r="BU53" s="1929" t="s">
        <v>589</v>
      </c>
      <c r="BV53" s="1950"/>
      <c r="BW53" s="1950"/>
      <c r="BX53" s="1425" t="str">
        <f>BI44</f>
        <v>無</v>
      </c>
      <c r="BY53" s="1431"/>
      <c r="BZ53" s="984"/>
      <c r="CA53" s="997"/>
      <c r="CB53" s="1008"/>
      <c r="CM53" s="998"/>
    </row>
    <row r="54" spans="2:92" ht="13.5" customHeight="1">
      <c r="B54" s="1000"/>
      <c r="C54" s="1931"/>
      <c r="D54" s="1951"/>
      <c r="E54" s="1951"/>
      <c r="F54" s="1932"/>
      <c r="G54" s="1961"/>
      <c r="H54" s="1931"/>
      <c r="I54" s="1951"/>
      <c r="J54" s="1932"/>
      <c r="K54" s="1426"/>
      <c r="L54" s="1432"/>
      <c r="M54" s="1931"/>
      <c r="N54" s="1951"/>
      <c r="O54" s="1932"/>
      <c r="P54" s="1426"/>
      <c r="Q54" s="1432"/>
      <c r="S54" s="1009"/>
      <c r="T54" s="1010"/>
      <c r="U54" s="1010"/>
      <c r="V54" s="1010"/>
      <c r="W54" s="1010"/>
      <c r="X54" s="1010"/>
      <c r="Y54" s="1010"/>
      <c r="Z54" s="1010"/>
      <c r="AA54" s="1010"/>
      <c r="AB54" s="1010"/>
      <c r="AC54" s="1010"/>
      <c r="AD54" s="1010"/>
      <c r="AE54" s="1011"/>
      <c r="AG54" s="1931"/>
      <c r="AH54" s="1951"/>
      <c r="AI54" s="1951"/>
      <c r="AJ54" s="1932"/>
      <c r="AK54" s="2087"/>
      <c r="AL54" s="1931"/>
      <c r="AM54" s="1951"/>
      <c r="AN54" s="1932"/>
      <c r="AO54" s="1984"/>
      <c r="AP54" s="1432"/>
      <c r="AQ54" s="1931"/>
      <c r="AR54" s="1951"/>
      <c r="AS54" s="1951"/>
      <c r="AT54" s="1426"/>
      <c r="AU54" s="1432"/>
      <c r="AW54" s="1009"/>
      <c r="AX54" s="1010"/>
      <c r="AY54" s="1010"/>
      <c r="AZ54" s="1010"/>
      <c r="BA54" s="1010"/>
      <c r="BB54" s="1010"/>
      <c r="BC54" s="1010"/>
      <c r="BD54" s="1010"/>
      <c r="BE54" s="1010"/>
      <c r="BF54" s="1010"/>
      <c r="BG54" s="1010"/>
      <c r="BH54" s="1010"/>
      <c r="BI54" s="1011"/>
      <c r="BK54" s="1931"/>
      <c r="BL54" s="1951"/>
      <c r="BM54" s="1951"/>
      <c r="BN54" s="1932"/>
      <c r="BO54" s="2087"/>
      <c r="BP54" s="1931"/>
      <c r="BQ54" s="1951"/>
      <c r="BR54" s="1932"/>
      <c r="BS54" s="1984"/>
      <c r="BT54" s="1432"/>
      <c r="BU54" s="1931"/>
      <c r="BV54" s="1951"/>
      <c r="BW54" s="1951"/>
      <c r="BX54" s="1426"/>
      <c r="BY54" s="1432"/>
      <c r="CA54" s="1009"/>
      <c r="CB54" s="1010"/>
      <c r="CC54" s="1010"/>
      <c r="CD54" s="1010"/>
      <c r="CE54" s="1010"/>
      <c r="CF54" s="1010"/>
      <c r="CG54" s="1010"/>
      <c r="CH54" s="1010"/>
      <c r="CI54" s="1010"/>
      <c r="CJ54" s="1010"/>
      <c r="CK54" s="1010"/>
      <c r="CL54" s="1010"/>
      <c r="CM54" s="1011"/>
    </row>
    <row r="55" spans="2:92" ht="12" customHeight="1">
      <c r="B55" s="1000"/>
      <c r="C55" s="1933"/>
      <c r="D55" s="1952"/>
      <c r="E55" s="1952"/>
      <c r="F55" s="1934"/>
      <c r="G55" s="1962"/>
      <c r="H55" s="1933"/>
      <c r="I55" s="1952"/>
      <c r="J55" s="1934"/>
      <c r="K55" s="1427"/>
      <c r="L55" s="1433"/>
      <c r="M55" s="1933"/>
      <c r="N55" s="1952"/>
      <c r="O55" s="1934"/>
      <c r="P55" s="1427"/>
      <c r="Q55" s="1433"/>
      <c r="S55" s="940"/>
      <c r="T55" s="1012"/>
      <c r="U55" s="1012"/>
      <c r="V55" s="1012"/>
      <c r="W55" s="1012"/>
      <c r="X55" s="1012"/>
      <c r="Y55" s="940"/>
      <c r="Z55" s="940"/>
      <c r="AA55" s="940"/>
      <c r="AB55" s="1013"/>
      <c r="AC55" s="1012"/>
      <c r="AD55" s="1012"/>
      <c r="AE55" s="1012"/>
      <c r="AG55" s="1933"/>
      <c r="AH55" s="1952"/>
      <c r="AI55" s="1952"/>
      <c r="AJ55" s="1934"/>
      <c r="AK55" s="2088"/>
      <c r="AL55" s="1933"/>
      <c r="AM55" s="1952"/>
      <c r="AN55" s="1934"/>
      <c r="AO55" s="1845"/>
      <c r="AP55" s="1433"/>
      <c r="AQ55" s="1933"/>
      <c r="AR55" s="1952"/>
      <c r="AS55" s="1952"/>
      <c r="AT55" s="1427"/>
      <c r="AU55" s="1433"/>
      <c r="AW55" s="940"/>
      <c r="AX55" s="1012"/>
      <c r="AY55" s="1012"/>
      <c r="AZ55" s="1012"/>
      <c r="BA55" s="1012"/>
      <c r="BB55" s="1012"/>
      <c r="BC55" s="940"/>
      <c r="BD55" s="940"/>
      <c r="BE55" s="940"/>
      <c r="BF55" s="1013"/>
      <c r="BG55" s="1012"/>
      <c r="BH55" s="1012"/>
      <c r="BI55" s="1012"/>
      <c r="BK55" s="1933"/>
      <c r="BL55" s="1952"/>
      <c r="BM55" s="1952"/>
      <c r="BN55" s="1934"/>
      <c r="BO55" s="2088"/>
      <c r="BP55" s="1933"/>
      <c r="BQ55" s="1952"/>
      <c r="BR55" s="1934"/>
      <c r="BS55" s="1845"/>
      <c r="BT55" s="1433"/>
      <c r="BU55" s="1933"/>
      <c r="BV55" s="1952"/>
      <c r="BW55" s="1952"/>
      <c r="BX55" s="1427"/>
      <c r="BY55" s="1433"/>
      <c r="CA55" s="940"/>
      <c r="CB55" s="1012"/>
      <c r="CC55" s="1012"/>
      <c r="CD55" s="1012"/>
      <c r="CE55" s="1012"/>
      <c r="CF55" s="1012"/>
      <c r="CG55" s="940"/>
      <c r="CH55" s="940"/>
      <c r="CI55" s="940"/>
      <c r="CJ55" s="1013"/>
      <c r="CK55" s="1012"/>
      <c r="CL55" s="1012"/>
      <c r="CM55" s="1012"/>
    </row>
    <row r="56" spans="2:92" ht="13.5" customHeight="1">
      <c r="B56" s="1000"/>
      <c r="C56" s="2061"/>
      <c r="D56" s="2061"/>
      <c r="E56" s="1007"/>
      <c r="F56" s="1007"/>
      <c r="S56" s="940"/>
      <c r="T56" s="1012"/>
      <c r="U56" s="1012"/>
      <c r="V56" s="1012"/>
      <c r="W56" s="1012"/>
      <c r="X56" s="1012"/>
      <c r="Y56" s="940"/>
      <c r="Z56" s="940"/>
      <c r="AA56" s="940"/>
      <c r="AB56" s="1013"/>
      <c r="AC56" s="1012"/>
      <c r="AD56" s="1012"/>
      <c r="AE56" s="488"/>
      <c r="AG56" s="2089"/>
      <c r="AH56" s="2089"/>
      <c r="AI56" s="1007"/>
      <c r="AJ56" s="1007"/>
      <c r="AW56" s="940"/>
      <c r="AX56" s="1012"/>
      <c r="AY56" s="1012"/>
      <c r="AZ56" s="1012"/>
      <c r="BA56" s="1012"/>
      <c r="BB56" s="1012"/>
      <c r="BC56" s="940"/>
      <c r="BD56" s="940"/>
      <c r="BE56" s="940"/>
      <c r="BF56" s="1013"/>
      <c r="BG56" s="1012"/>
      <c r="BH56" s="1012"/>
      <c r="BI56" s="488"/>
      <c r="BK56" s="2089"/>
      <c r="BL56" s="2089"/>
      <c r="BM56" s="1007"/>
      <c r="BN56" s="1007"/>
      <c r="CA56" s="940"/>
      <c r="CB56" s="1012"/>
      <c r="CC56" s="1012"/>
      <c r="CD56" s="1012"/>
      <c r="CE56" s="1012"/>
      <c r="CF56" s="1012"/>
      <c r="CG56" s="940"/>
      <c r="CH56" s="940"/>
      <c r="CI56" s="940"/>
      <c r="CJ56" s="1013"/>
      <c r="CK56" s="1012"/>
      <c r="CL56" s="1012"/>
      <c r="CM56" s="488"/>
    </row>
    <row r="57" spans="2:92" ht="13.5" customHeight="1">
      <c r="C57" s="1012"/>
      <c r="D57" s="1012"/>
      <c r="E57" s="940"/>
      <c r="F57" s="1014"/>
      <c r="G57" s="1014"/>
      <c r="H57" s="1015"/>
      <c r="I57" s="940"/>
      <c r="J57" s="940"/>
      <c r="K57" s="940"/>
      <c r="L57" s="940"/>
      <c r="M57" s="940"/>
      <c r="N57" s="940"/>
      <c r="O57" s="940"/>
      <c r="P57" s="940"/>
      <c r="Q57" s="940"/>
      <c r="S57" s="165"/>
      <c r="T57" s="1016"/>
      <c r="U57" s="1016"/>
      <c r="V57" s="1016"/>
      <c r="W57" s="1016"/>
      <c r="X57" s="1016"/>
      <c r="Y57" s="1016"/>
      <c r="Z57" s="1017"/>
      <c r="AA57" s="165"/>
      <c r="AB57" s="1013"/>
      <c r="AC57" s="1012"/>
      <c r="AD57" s="1012"/>
      <c r="AE57" s="1012"/>
      <c r="AG57" s="1012"/>
      <c r="AH57" s="1012"/>
      <c r="AI57" s="940"/>
      <c r="AJ57" s="1014"/>
      <c r="AK57" s="1014"/>
      <c r="AL57" s="1015"/>
      <c r="AM57" s="940"/>
      <c r="AN57" s="940"/>
      <c r="AO57" s="940"/>
      <c r="AP57" s="940"/>
      <c r="AQ57" s="940"/>
      <c r="AR57" s="940"/>
      <c r="AS57" s="940"/>
      <c r="AT57" s="940"/>
      <c r="AU57" s="940"/>
      <c r="AW57" s="165"/>
      <c r="AX57" s="1016"/>
      <c r="AY57" s="1016"/>
      <c r="AZ57" s="1016"/>
      <c r="BA57" s="1016"/>
      <c r="BB57" s="1016"/>
      <c r="BC57" s="1016"/>
      <c r="BD57" s="1017"/>
      <c r="BE57" s="165"/>
      <c r="BF57" s="1013"/>
      <c r="BG57" s="1012"/>
      <c r="BH57" s="1012"/>
      <c r="BI57" s="1012"/>
      <c r="BK57" s="1012"/>
      <c r="BL57" s="1012"/>
      <c r="BM57" s="940"/>
      <c r="BN57" s="1014"/>
      <c r="BO57" s="1014"/>
      <c r="BP57" s="1015"/>
      <c r="BQ57" s="940"/>
      <c r="BR57" s="940"/>
      <c r="BS57" s="940"/>
      <c r="BT57" s="940"/>
      <c r="BU57" s="940"/>
      <c r="BV57" s="940"/>
      <c r="BW57" s="940"/>
      <c r="BX57" s="940"/>
      <c r="BY57" s="940"/>
      <c r="CA57" s="165"/>
      <c r="CB57" s="1016"/>
      <c r="CC57" s="1016"/>
      <c r="CD57" s="1016"/>
      <c r="CE57" s="1016"/>
      <c r="CF57" s="1016"/>
      <c r="CG57" s="1016"/>
      <c r="CH57" s="1017"/>
      <c r="CI57" s="165"/>
      <c r="CJ57" s="1013"/>
      <c r="CK57" s="1012"/>
      <c r="CL57" s="1012"/>
      <c r="CM57" s="1012"/>
    </row>
    <row r="58" spans="2:92" ht="13.5" customHeight="1">
      <c r="C58" s="1015"/>
      <c r="D58" s="1012"/>
      <c r="E58" s="277"/>
      <c r="F58" s="1018"/>
      <c r="G58" s="1014"/>
      <c r="H58" s="940"/>
      <c r="I58" s="940"/>
      <c r="J58" s="940"/>
      <c r="K58" s="940"/>
      <c r="L58" s="940"/>
      <c r="M58" s="940"/>
      <c r="N58" s="940"/>
      <c r="O58" s="940"/>
      <c r="P58" s="940"/>
      <c r="Q58" s="940"/>
      <c r="S58" s="165"/>
      <c r="T58" s="1016"/>
      <c r="U58" s="1016"/>
      <c r="V58" s="1016"/>
      <c r="W58" s="1016"/>
      <c r="X58" s="1016"/>
      <c r="Y58" s="1016"/>
      <c r="Z58" s="1017"/>
      <c r="AA58" s="165"/>
      <c r="AB58" s="1013"/>
      <c r="AC58" s="1012"/>
      <c r="AD58" s="1012"/>
      <c r="AE58" s="1012"/>
      <c r="AG58" s="1015"/>
      <c r="AH58" s="1012"/>
      <c r="AI58" s="277"/>
      <c r="AJ58" s="1018"/>
      <c r="AK58" s="1014"/>
      <c r="AL58" s="940"/>
      <c r="AM58" s="940"/>
      <c r="AN58" s="940"/>
      <c r="AO58" s="940"/>
      <c r="AP58" s="940"/>
      <c r="AQ58" s="940"/>
      <c r="AR58" s="940"/>
      <c r="AS58" s="940"/>
      <c r="AT58" s="940"/>
      <c r="AU58" s="940"/>
      <c r="AW58" s="165"/>
      <c r="AX58" s="1016"/>
      <c r="AY58" s="1016"/>
      <c r="AZ58" s="1016"/>
      <c r="BA58" s="1016"/>
      <c r="BB58" s="1016"/>
      <c r="BC58" s="1016"/>
      <c r="BD58" s="1017"/>
      <c r="BE58" s="165"/>
      <c r="BF58" s="1013"/>
      <c r="BG58" s="1012"/>
      <c r="BH58" s="1012"/>
      <c r="BI58" s="1012"/>
      <c r="BK58" s="1015"/>
      <c r="BL58" s="1012"/>
      <c r="BM58" s="277"/>
      <c r="BN58" s="1018"/>
      <c r="BO58" s="1014"/>
      <c r="BP58" s="940"/>
      <c r="BQ58" s="940"/>
      <c r="BR58" s="940"/>
      <c r="BS58" s="940"/>
      <c r="BT58" s="940"/>
      <c r="BU58" s="940"/>
      <c r="BV58" s="940"/>
      <c r="BW58" s="940"/>
      <c r="BX58" s="940"/>
      <c r="BY58" s="940"/>
      <c r="CA58" s="165"/>
      <c r="CB58" s="1016"/>
      <c r="CC58" s="1016"/>
      <c r="CD58" s="1016"/>
      <c r="CE58" s="1016"/>
      <c r="CF58" s="1016"/>
      <c r="CG58" s="1016"/>
      <c r="CH58" s="1017"/>
      <c r="CI58" s="165"/>
      <c r="CJ58" s="1013"/>
      <c r="CK58" s="1012"/>
      <c r="CL58" s="1012"/>
      <c r="CM58" s="1012"/>
    </row>
    <row r="59" spans="2:92" ht="13.5" customHeight="1">
      <c r="C59" s="1015"/>
      <c r="D59" s="940"/>
      <c r="E59" s="277"/>
      <c r="F59" s="1018"/>
      <c r="G59" s="940"/>
      <c r="H59" s="940"/>
      <c r="I59" s="940"/>
      <c r="J59" s="940"/>
      <c r="K59" s="940"/>
      <c r="L59" s="940"/>
      <c r="M59" s="940"/>
      <c r="N59" s="940"/>
      <c r="O59" s="940"/>
      <c r="P59" s="940"/>
      <c r="Q59" s="940"/>
      <c r="S59" s="165"/>
      <c r="T59" s="1016"/>
      <c r="U59" s="1016"/>
      <c r="V59" s="1016"/>
      <c r="W59" s="1016"/>
      <c r="X59" s="1016"/>
      <c r="Y59" s="1016"/>
      <c r="Z59" s="1017"/>
      <c r="AA59" s="165"/>
      <c r="AB59" s="1013"/>
      <c r="AC59" s="1012"/>
      <c r="AD59" s="1012"/>
      <c r="AE59" s="1012"/>
      <c r="AF59" s="1012"/>
      <c r="AG59" s="1015"/>
      <c r="AH59" s="940"/>
      <c r="AI59" s="277"/>
      <c r="AJ59" s="1018"/>
      <c r="AK59" s="940"/>
      <c r="AL59" s="940"/>
      <c r="AM59" s="940"/>
      <c r="AN59" s="940"/>
      <c r="AO59" s="940"/>
      <c r="AP59" s="940"/>
      <c r="AQ59" s="940"/>
      <c r="AR59" s="940"/>
      <c r="AS59" s="940"/>
      <c r="AT59" s="940"/>
      <c r="AU59" s="940"/>
      <c r="AW59" s="165"/>
      <c r="AX59" s="1016"/>
      <c r="AY59" s="1016"/>
      <c r="AZ59" s="1016"/>
      <c r="BA59" s="1016"/>
      <c r="BB59" s="1016"/>
      <c r="BC59" s="1016"/>
      <c r="BD59" s="1017"/>
      <c r="BE59" s="165"/>
      <c r="BF59" s="1013"/>
      <c r="BG59" s="1012"/>
      <c r="BH59" s="1012"/>
      <c r="BI59" s="1012"/>
      <c r="BJ59" s="1010"/>
      <c r="BK59" s="1015"/>
      <c r="BL59" s="940"/>
      <c r="BM59" s="277"/>
      <c r="BN59" s="1018"/>
      <c r="BO59" s="940"/>
      <c r="BP59" s="940"/>
      <c r="BQ59" s="940"/>
      <c r="BR59" s="940"/>
      <c r="BS59" s="940"/>
      <c r="BT59" s="940"/>
      <c r="BU59" s="940"/>
      <c r="BV59" s="940"/>
      <c r="BW59" s="940"/>
      <c r="BX59" s="940"/>
      <c r="BY59" s="940"/>
      <c r="CA59" s="165"/>
      <c r="CB59" s="1016"/>
      <c r="CC59" s="1016"/>
      <c r="CD59" s="1016"/>
      <c r="CE59" s="1016"/>
      <c r="CF59" s="1016"/>
      <c r="CG59" s="1016"/>
      <c r="CH59" s="1017"/>
      <c r="CI59" s="165"/>
      <c r="CJ59" s="1013"/>
      <c r="CK59" s="1012"/>
      <c r="CL59" s="1012"/>
      <c r="CM59" s="1012"/>
      <c r="CN59" s="1010"/>
    </row>
    <row r="60" spans="2:92" ht="11.25" customHeight="1">
      <c r="C60" s="940"/>
      <c r="D60" s="1012"/>
      <c r="E60" s="277"/>
      <c r="F60" s="1018"/>
      <c r="G60" s="940"/>
      <c r="H60" s="940"/>
      <c r="I60" s="940"/>
      <c r="J60" s="940"/>
      <c r="K60" s="277"/>
      <c r="L60" s="1019"/>
      <c r="M60" s="1019"/>
      <c r="N60" s="1019"/>
      <c r="O60" s="1019"/>
      <c r="P60" s="1019"/>
      <c r="Q60" s="1019"/>
      <c r="AF60" s="1012"/>
      <c r="AG60" s="940"/>
      <c r="AH60" s="1012"/>
      <c r="AI60" s="277"/>
      <c r="AJ60" s="1018"/>
      <c r="AK60" s="940"/>
      <c r="AL60" s="940"/>
      <c r="AM60" s="940"/>
      <c r="AN60" s="940"/>
      <c r="AO60" s="277"/>
      <c r="AP60" s="1019"/>
      <c r="AQ60" s="1019"/>
      <c r="AR60" s="1019"/>
      <c r="AS60" s="1019"/>
      <c r="AT60" s="1019"/>
      <c r="AU60" s="1019"/>
      <c r="BJ60" s="1020"/>
      <c r="BK60" s="940"/>
      <c r="BL60" s="1012"/>
      <c r="BM60" s="277"/>
      <c r="BN60" s="1018"/>
      <c r="BO60" s="940"/>
      <c r="BP60" s="940"/>
      <c r="BQ60" s="940"/>
      <c r="BR60" s="940"/>
      <c r="BS60" s="277"/>
      <c r="BT60" s="1019"/>
      <c r="BU60" s="1019"/>
      <c r="BV60" s="1019"/>
      <c r="BW60" s="1019"/>
      <c r="BX60" s="1019"/>
      <c r="BY60" s="1019"/>
      <c r="CN60" s="1020"/>
    </row>
    <row r="61" spans="2:92" ht="10.5" customHeight="1">
      <c r="C61" s="1015"/>
      <c r="D61" s="1012"/>
      <c r="E61" s="277"/>
      <c r="F61" s="1018"/>
      <c r="G61" s="1012"/>
      <c r="H61" s="1014"/>
      <c r="I61" s="940"/>
      <c r="J61" s="940"/>
      <c r="K61" s="1012"/>
      <c r="L61" s="1019"/>
      <c r="M61" s="1019"/>
      <c r="N61" s="1019"/>
      <c r="O61" s="1019"/>
      <c r="P61" s="1019"/>
      <c r="Q61" s="1019"/>
      <c r="AG61" s="1015"/>
      <c r="AH61" s="1012"/>
      <c r="AI61" s="277"/>
      <c r="AJ61" s="1018"/>
      <c r="AK61" s="1012"/>
      <c r="AL61" s="1014"/>
      <c r="AM61" s="940"/>
      <c r="AN61" s="940"/>
      <c r="AO61" s="1012"/>
      <c r="AP61" s="1019"/>
      <c r="AQ61" s="1019"/>
      <c r="AR61" s="1019"/>
      <c r="AS61" s="1019"/>
      <c r="AT61" s="1019"/>
      <c r="AU61" s="1019"/>
      <c r="BJ61" s="1012"/>
      <c r="BK61" s="1015"/>
      <c r="BL61" s="1012"/>
      <c r="BM61" s="277"/>
      <c r="BN61" s="1018"/>
      <c r="BO61" s="1012"/>
      <c r="BP61" s="1014"/>
      <c r="BQ61" s="940"/>
      <c r="BR61" s="940"/>
      <c r="BS61" s="1012"/>
      <c r="BT61" s="1019"/>
      <c r="BU61" s="1019"/>
      <c r="BV61" s="1019"/>
      <c r="BW61" s="1019"/>
      <c r="BX61" s="1019"/>
      <c r="BY61" s="1019"/>
      <c r="CN61" s="1012"/>
    </row>
    <row r="62" spans="2:92" ht="11.25" customHeight="1">
      <c r="C62" s="171"/>
      <c r="D62" s="1019"/>
      <c r="E62" s="1019"/>
      <c r="F62" s="1019"/>
      <c r="G62" s="1019"/>
      <c r="H62" s="1019"/>
      <c r="I62" s="1019"/>
      <c r="J62" s="1019"/>
      <c r="K62" s="1019"/>
      <c r="L62" s="1019"/>
      <c r="M62" s="1019"/>
      <c r="N62" s="1019"/>
      <c r="O62" s="1019"/>
      <c r="P62" s="1019"/>
      <c r="Q62" s="1019"/>
      <c r="AG62" s="171"/>
      <c r="AH62" s="1019"/>
      <c r="AI62" s="1019"/>
      <c r="AJ62" s="1019"/>
      <c r="AK62" s="1019"/>
      <c r="AL62" s="1019"/>
      <c r="AM62" s="1019"/>
      <c r="AN62" s="1019"/>
      <c r="AO62" s="1019"/>
      <c r="AP62" s="1019"/>
      <c r="AQ62" s="1019"/>
      <c r="AR62" s="1019"/>
      <c r="AS62" s="1019"/>
      <c r="AT62" s="1019"/>
      <c r="AU62" s="1019"/>
      <c r="BJ62" s="1012"/>
      <c r="BK62" s="171"/>
      <c r="BL62" s="1019"/>
      <c r="BM62" s="1019"/>
      <c r="BN62" s="1019"/>
      <c r="BO62" s="1019"/>
      <c r="BP62" s="1019"/>
      <c r="BQ62" s="1019"/>
      <c r="BR62" s="1019"/>
      <c r="BS62" s="1019"/>
      <c r="BT62" s="1019"/>
      <c r="BU62" s="1019"/>
      <c r="BV62" s="1019"/>
      <c r="BW62" s="1019"/>
      <c r="BX62" s="1019"/>
      <c r="BY62" s="1019"/>
      <c r="CN62" s="1012"/>
    </row>
    <row r="63" spans="2:92" ht="11.25" customHeight="1">
      <c r="C63" s="1192"/>
      <c r="D63" s="1021"/>
      <c r="E63" s="1021"/>
      <c r="F63" s="1022"/>
      <c r="G63" s="1019"/>
      <c r="H63" s="1019"/>
      <c r="I63" s="1019"/>
      <c r="J63" s="1019"/>
      <c r="K63" s="1019"/>
      <c r="L63" s="1019"/>
      <c r="M63" s="1019"/>
      <c r="N63" s="1019"/>
      <c r="O63" s="1019"/>
      <c r="P63" s="1019"/>
      <c r="Q63" s="1019"/>
      <c r="AG63" s="1192"/>
      <c r="AH63" s="1021"/>
      <c r="AI63" s="1021"/>
      <c r="AJ63" s="1022"/>
      <c r="AK63" s="1019"/>
      <c r="AL63" s="1019"/>
      <c r="AM63" s="1019"/>
      <c r="AN63" s="1019"/>
      <c r="AO63" s="1019"/>
      <c r="AP63" s="1019"/>
      <c r="AQ63" s="1019"/>
      <c r="AR63" s="1019"/>
      <c r="AS63" s="1019"/>
      <c r="AT63" s="1019"/>
      <c r="AU63" s="1019"/>
      <c r="BJ63" s="1012"/>
      <c r="BK63" s="1192"/>
      <c r="BL63" s="1021"/>
      <c r="BM63" s="1021"/>
      <c r="BN63" s="1022"/>
      <c r="BO63" s="1019"/>
      <c r="BP63" s="1019"/>
      <c r="BQ63" s="1019"/>
      <c r="BR63" s="1019"/>
      <c r="BS63" s="1019"/>
      <c r="BT63" s="1019"/>
      <c r="BU63" s="1019"/>
      <c r="BV63" s="1019"/>
      <c r="BW63" s="1019"/>
      <c r="BX63" s="1019"/>
      <c r="BY63" s="1019"/>
      <c r="CN63" s="1012"/>
    </row>
    <row r="64" spans="2:92" ht="14.25" customHeight="1">
      <c r="AE64" s="1131"/>
    </row>
  </sheetData>
  <sheetProtection sheet="1" formatCells="0" formatColumns="0" formatRows="0"/>
  <protectedRanges>
    <protectedRange sqref="AD3:AF4 CL3:CN4 BH3:BJ4" name="範囲1"/>
  </protectedRanges>
  <mergeCells count="545">
    <mergeCell ref="BK53:BN55"/>
    <mergeCell ref="BO53:BO55"/>
    <mergeCell ref="BP53:BR55"/>
    <mergeCell ref="BS53:BT55"/>
    <mergeCell ref="BU53:BW55"/>
    <mergeCell ref="BX53:BY55"/>
    <mergeCell ref="BK56:BL56"/>
    <mergeCell ref="BL50:BM51"/>
    <mergeCell ref="BN50:BQ51"/>
    <mergeCell ref="BT50:BU51"/>
    <mergeCell ref="BS42:BU43"/>
    <mergeCell ref="CM44:CM46"/>
    <mergeCell ref="BL46:BM46"/>
    <mergeCell ref="BN46:BQ47"/>
    <mergeCell ref="BS46:BU47"/>
    <mergeCell ref="BL47:BM47"/>
    <mergeCell ref="BK48:BM49"/>
    <mergeCell ref="BP48:BQ49"/>
    <mergeCell ref="BT48:BU49"/>
    <mergeCell ref="BK44:BM45"/>
    <mergeCell ref="BN44:BQ45"/>
    <mergeCell ref="BS44:BU45"/>
    <mergeCell ref="BV44:BY45"/>
    <mergeCell ref="CA44:CC46"/>
    <mergeCell ref="CG44:CH46"/>
    <mergeCell ref="CI44:CL46"/>
    <mergeCell ref="CE44:CF46"/>
    <mergeCell ref="CD44:CD46"/>
    <mergeCell ref="CL24:CM24"/>
    <mergeCell ref="BO25:BQ25"/>
    <mergeCell ref="CJ27:CL27"/>
    <mergeCell ref="BN28:BO29"/>
    <mergeCell ref="BP28:BP29"/>
    <mergeCell ref="BQ28:BR29"/>
    <mergeCell ref="BS28:BS29"/>
    <mergeCell ref="BT28:BT29"/>
    <mergeCell ref="BU28:BU29"/>
    <mergeCell ref="BV28:BV29"/>
    <mergeCell ref="BX28:BY29"/>
    <mergeCell ref="CE28:CF29"/>
    <mergeCell ref="CG28:CI28"/>
    <mergeCell ref="CJ28:CL29"/>
    <mergeCell ref="CG29:CI29"/>
    <mergeCell ref="CL25:CM26"/>
    <mergeCell ref="CE25:CG26"/>
    <mergeCell ref="CH25:CK26"/>
    <mergeCell ref="CJ19:CJ20"/>
    <mergeCell ref="CA18:CB22"/>
    <mergeCell ref="CC18:CE18"/>
    <mergeCell ref="CF18:CJ18"/>
    <mergeCell ref="BK22:BM22"/>
    <mergeCell ref="BK23:BM23"/>
    <mergeCell ref="BO23:BX23"/>
    <mergeCell ref="BK24:BM25"/>
    <mergeCell ref="BO24:BQ24"/>
    <mergeCell ref="BW24:BY25"/>
    <mergeCell ref="CA24:CB29"/>
    <mergeCell ref="CC24:CD26"/>
    <mergeCell ref="CE24:CG24"/>
    <mergeCell ref="BK27:BM31"/>
    <mergeCell ref="BN27:BP27"/>
    <mergeCell ref="BQ27:BV27"/>
    <mergeCell ref="BX27:BY27"/>
    <mergeCell ref="CC27:CD29"/>
    <mergeCell ref="CE27:CF27"/>
    <mergeCell ref="CG27:CI27"/>
    <mergeCell ref="BT24:BV25"/>
    <mergeCell ref="CH24:CK24"/>
    <mergeCell ref="BN30:BO31"/>
    <mergeCell ref="BP30:BP31"/>
    <mergeCell ref="CI11:CK11"/>
    <mergeCell ref="CA12:CB12"/>
    <mergeCell ref="CD12:CM13"/>
    <mergeCell ref="BS18:BT19"/>
    <mergeCell ref="BU18:BX19"/>
    <mergeCell ref="CL18:CM18"/>
    <mergeCell ref="CL21:CM22"/>
    <mergeCell ref="BO21:BY22"/>
    <mergeCell ref="CC21:CD22"/>
    <mergeCell ref="CE21:CE22"/>
    <mergeCell ref="CF21:CF22"/>
    <mergeCell ref="CG21:CG22"/>
    <mergeCell ref="CH21:CH22"/>
    <mergeCell ref="CI21:CI22"/>
    <mergeCell ref="CJ21:CJ22"/>
    <mergeCell ref="CL19:CM20"/>
    <mergeCell ref="CA13:CB13"/>
    <mergeCell ref="BN19:BR19"/>
    <mergeCell ref="CC19:CD20"/>
    <mergeCell ref="CE19:CE20"/>
    <mergeCell ref="CF19:CF20"/>
    <mergeCell ref="CG19:CG20"/>
    <mergeCell ref="CH19:CH20"/>
    <mergeCell ref="CI19:CI20"/>
    <mergeCell ref="AG53:AJ55"/>
    <mergeCell ref="AK53:AK55"/>
    <mergeCell ref="AL53:AN55"/>
    <mergeCell ref="AO53:AP55"/>
    <mergeCell ref="AQ53:AS55"/>
    <mergeCell ref="AG56:AH56"/>
    <mergeCell ref="CL3:CM3"/>
    <mergeCell ref="BL4:BN4"/>
    <mergeCell ref="BW4:BX4"/>
    <mergeCell ref="CB4:CD4"/>
    <mergeCell ref="BK5:BX5"/>
    <mergeCell ref="CA6:CB8"/>
    <mergeCell ref="CC6:CG7"/>
    <mergeCell ref="CH6:CI8"/>
    <mergeCell ref="CJ6:CM8"/>
    <mergeCell ref="BK8:BM9"/>
    <mergeCell ref="BN8:BQ9"/>
    <mergeCell ref="CA9:CB11"/>
    <mergeCell ref="CD9:CE9"/>
    <mergeCell ref="BN10:BQ10"/>
    <mergeCell ref="CD10:CM10"/>
    <mergeCell ref="BS11:BT12"/>
    <mergeCell ref="BU11:BY12"/>
    <mergeCell ref="CG11:CH11"/>
    <mergeCell ref="AY6:BC7"/>
    <mergeCell ref="U6:Y7"/>
    <mergeCell ref="V10:AE10"/>
    <mergeCell ref="V12:AE13"/>
    <mergeCell ref="S13:T13"/>
    <mergeCell ref="AW9:AX11"/>
    <mergeCell ref="AZ9:BA9"/>
    <mergeCell ref="AJ10:AM10"/>
    <mergeCell ref="AZ10:BI10"/>
    <mergeCell ref="AO11:AP12"/>
    <mergeCell ref="AQ11:AU12"/>
    <mergeCell ref="BC11:BD11"/>
    <mergeCell ref="BE11:BG11"/>
    <mergeCell ref="AZ12:BI13"/>
    <mergeCell ref="H30:H31"/>
    <mergeCell ref="H33:J33"/>
    <mergeCell ref="M30:M31"/>
    <mergeCell ref="F30:G31"/>
    <mergeCell ref="C3:G3"/>
    <mergeCell ref="K11:L12"/>
    <mergeCell ref="M11:Q12"/>
    <mergeCell ref="S12:T12"/>
    <mergeCell ref="AD3:AE3"/>
    <mergeCell ref="Z6:AA8"/>
    <mergeCell ref="AB6:AE8"/>
    <mergeCell ref="Y11:Z11"/>
    <mergeCell ref="F27:H27"/>
    <mergeCell ref="I30:J31"/>
    <mergeCell ref="P27:Q27"/>
    <mergeCell ref="K28:K29"/>
    <mergeCell ref="F17:I17"/>
    <mergeCell ref="F8:I9"/>
    <mergeCell ref="G21:Q22"/>
    <mergeCell ref="S14:T14"/>
    <mergeCell ref="W16:Y16"/>
    <mergeCell ref="F14:I16"/>
    <mergeCell ref="C22:E22"/>
    <mergeCell ref="C23:E23"/>
    <mergeCell ref="C56:D56"/>
    <mergeCell ref="AG24:AI25"/>
    <mergeCell ref="AK24:AM24"/>
    <mergeCell ref="AS24:AU25"/>
    <mergeCell ref="AW24:AX29"/>
    <mergeCell ref="AY24:AZ26"/>
    <mergeCell ref="BA24:BC24"/>
    <mergeCell ref="AG27:AI31"/>
    <mergeCell ref="AG22:AI22"/>
    <mergeCell ref="AG23:AI23"/>
    <mergeCell ref="AK23:AT23"/>
    <mergeCell ref="BA27:BB27"/>
    <mergeCell ref="BC27:BE27"/>
    <mergeCell ref="AJ28:AK29"/>
    <mergeCell ref="AL28:AL29"/>
    <mergeCell ref="S24:T29"/>
    <mergeCell ref="U24:V26"/>
    <mergeCell ref="W27:X27"/>
    <mergeCell ref="L25:N25"/>
    <mergeCell ref="M28:M29"/>
    <mergeCell ref="K30:K31"/>
    <mergeCell ref="N30:N31"/>
    <mergeCell ref="BC29:BE29"/>
    <mergeCell ref="AK21:AU22"/>
    <mergeCell ref="AJ27:AL27"/>
    <mergeCell ref="AM27:AR27"/>
    <mergeCell ref="AY31:BB32"/>
    <mergeCell ref="AY21:AZ22"/>
    <mergeCell ref="BC21:BC22"/>
    <mergeCell ref="AT30:AU31"/>
    <mergeCell ref="BH18:BI18"/>
    <mergeCell ref="AY19:AZ20"/>
    <mergeCell ref="BF19:BF20"/>
    <mergeCell ref="BH19:BI20"/>
    <mergeCell ref="BD24:BG24"/>
    <mergeCell ref="BH24:BI24"/>
    <mergeCell ref="D46:E46"/>
    <mergeCell ref="AD24:AE24"/>
    <mergeCell ref="AO18:AP19"/>
    <mergeCell ref="AQ18:AT19"/>
    <mergeCell ref="S44:U46"/>
    <mergeCell ref="G24:I24"/>
    <mergeCell ref="U27:V29"/>
    <mergeCell ref="I28:J29"/>
    <mergeCell ref="L28:L29"/>
    <mergeCell ref="S35:T36"/>
    <mergeCell ref="F46:I47"/>
    <mergeCell ref="K46:M47"/>
    <mergeCell ref="K33:N33"/>
    <mergeCell ref="U33:X34"/>
    <mergeCell ref="S31:T32"/>
    <mergeCell ref="U31:X32"/>
    <mergeCell ref="AJ19:AN19"/>
    <mergeCell ref="F28:G29"/>
    <mergeCell ref="L24:N24"/>
    <mergeCell ref="L30:L31"/>
    <mergeCell ref="C24:E25"/>
    <mergeCell ref="P30:Q31"/>
    <mergeCell ref="J38:L38"/>
    <mergeCell ref="U37:X38"/>
    <mergeCell ref="BH3:BI3"/>
    <mergeCell ref="AH4:AJ4"/>
    <mergeCell ref="AS4:AT4"/>
    <mergeCell ref="AX4:AZ4"/>
    <mergeCell ref="AG3:AK3"/>
    <mergeCell ref="BK3:BO3"/>
    <mergeCell ref="AW13:AX13"/>
    <mergeCell ref="AW12:AX12"/>
    <mergeCell ref="D4:F4"/>
    <mergeCell ref="O4:P4"/>
    <mergeCell ref="S6:T8"/>
    <mergeCell ref="V9:W9"/>
    <mergeCell ref="AG5:AT5"/>
    <mergeCell ref="AG8:AI9"/>
    <mergeCell ref="AJ8:AM9"/>
    <mergeCell ref="AW6:AX8"/>
    <mergeCell ref="F10:I10"/>
    <mergeCell ref="C5:P5"/>
    <mergeCell ref="S9:T11"/>
    <mergeCell ref="C8:E9"/>
    <mergeCell ref="BD6:BE8"/>
    <mergeCell ref="BF6:BI8"/>
    <mergeCell ref="U8:Y8"/>
    <mergeCell ref="AA11:AC11"/>
    <mergeCell ref="CH15:CI16"/>
    <mergeCell ref="CJ15:CM16"/>
    <mergeCell ref="BS16:BT17"/>
    <mergeCell ref="CE16:CG16"/>
    <mergeCell ref="BN17:BQ17"/>
    <mergeCell ref="BU17:BX17"/>
    <mergeCell ref="BK14:BM17"/>
    <mergeCell ref="BN14:BQ16"/>
    <mergeCell ref="CA14:CB14"/>
    <mergeCell ref="BU15:BX16"/>
    <mergeCell ref="CA15:CB16"/>
    <mergeCell ref="CE15:CG15"/>
    <mergeCell ref="C27:E31"/>
    <mergeCell ref="W25:Y26"/>
    <mergeCell ref="Z25:AC26"/>
    <mergeCell ref="AD25:AE26"/>
    <mergeCell ref="AY18:BA18"/>
    <mergeCell ref="BB18:BF18"/>
    <mergeCell ref="BA25:BC26"/>
    <mergeCell ref="AG14:AI17"/>
    <mergeCell ref="AJ14:AM16"/>
    <mergeCell ref="AW14:AX14"/>
    <mergeCell ref="AQ15:AT16"/>
    <mergeCell ref="AW15:AX16"/>
    <mergeCell ref="BF15:BI16"/>
    <mergeCell ref="I27:N27"/>
    <mergeCell ref="M18:P19"/>
    <mergeCell ref="G25:I25"/>
    <mergeCell ref="BH21:BI22"/>
    <mergeCell ref="BF21:BF22"/>
    <mergeCell ref="BF27:BH27"/>
    <mergeCell ref="AG21:AI21"/>
    <mergeCell ref="BD31:BF32"/>
    <mergeCell ref="AJ30:AK31"/>
    <mergeCell ref="C21:E21"/>
    <mergeCell ref="AK25:AM25"/>
    <mergeCell ref="BK21:BM21"/>
    <mergeCell ref="K16:L17"/>
    <mergeCell ref="F19:J19"/>
    <mergeCell ref="K18:L19"/>
    <mergeCell ref="AM28:AN29"/>
    <mergeCell ref="AO28:AO29"/>
    <mergeCell ref="AP28:AP29"/>
    <mergeCell ref="BF28:BH29"/>
    <mergeCell ref="W28:X29"/>
    <mergeCell ref="H28:H29"/>
    <mergeCell ref="O24:Q25"/>
    <mergeCell ref="N28:N29"/>
    <mergeCell ref="P28:Q29"/>
    <mergeCell ref="Y28:AA28"/>
    <mergeCell ref="AB28:AD29"/>
    <mergeCell ref="G23:P23"/>
    <mergeCell ref="AP24:AR25"/>
    <mergeCell ref="AQ28:AQ29"/>
    <mergeCell ref="AR28:AR29"/>
    <mergeCell ref="AT28:AU29"/>
    <mergeCell ref="BA28:BB29"/>
    <mergeCell ref="BC28:BE28"/>
    <mergeCell ref="BD25:BG26"/>
    <mergeCell ref="AT27:AU27"/>
    <mergeCell ref="S39:T40"/>
    <mergeCell ref="BA15:BC15"/>
    <mergeCell ref="BD15:BE16"/>
    <mergeCell ref="AO16:AP17"/>
    <mergeCell ref="BA16:BC16"/>
    <mergeCell ref="AJ17:AM17"/>
    <mergeCell ref="AQ17:AT17"/>
    <mergeCell ref="M15:P16"/>
    <mergeCell ref="BA21:BA22"/>
    <mergeCell ref="BB21:BB22"/>
    <mergeCell ref="BA19:BA20"/>
    <mergeCell ref="BB19:BB20"/>
    <mergeCell ref="BC19:BC20"/>
    <mergeCell ref="BD19:BD20"/>
    <mergeCell ref="BE19:BE20"/>
    <mergeCell ref="AL30:AL31"/>
    <mergeCell ref="AM30:AN31"/>
    <mergeCell ref="AO30:AO31"/>
    <mergeCell ref="AW18:AX22"/>
    <mergeCell ref="BD21:BD22"/>
    <mergeCell ref="BE21:BE22"/>
    <mergeCell ref="AP30:AP31"/>
    <mergeCell ref="AQ30:AQ31"/>
    <mergeCell ref="AR30:AR31"/>
    <mergeCell ref="J37:L37"/>
    <mergeCell ref="F36:G38"/>
    <mergeCell ref="M36:O36"/>
    <mergeCell ref="J36:L36"/>
    <mergeCell ref="C33:E38"/>
    <mergeCell ref="H37:I38"/>
    <mergeCell ref="H36:I36"/>
    <mergeCell ref="O33:Q33"/>
    <mergeCell ref="F33:G35"/>
    <mergeCell ref="AG40:AI41"/>
    <mergeCell ref="AJ40:AM41"/>
    <mergeCell ref="AO40:AQ41"/>
    <mergeCell ref="AR40:AU41"/>
    <mergeCell ref="BE41:BF42"/>
    <mergeCell ref="BG41:BI42"/>
    <mergeCell ref="AH42:AI42"/>
    <mergeCell ref="AJ42:AM43"/>
    <mergeCell ref="AO42:AQ43"/>
    <mergeCell ref="AR42:AU43"/>
    <mergeCell ref="AH43:AI43"/>
    <mergeCell ref="AW39:AX40"/>
    <mergeCell ref="CH37:CJ38"/>
    <mergeCell ref="BX37:BY37"/>
    <mergeCell ref="BX38:BY38"/>
    <mergeCell ref="BW34:BY35"/>
    <mergeCell ref="CK37:CM38"/>
    <mergeCell ref="Z31:AB32"/>
    <mergeCell ref="AC31:AE32"/>
    <mergeCell ref="CK33:CM34"/>
    <mergeCell ref="CK35:CM36"/>
    <mergeCell ref="AO34:AR35"/>
    <mergeCell ref="AS34:AU35"/>
    <mergeCell ref="AQ36:AS36"/>
    <mergeCell ref="AT36:AU36"/>
    <mergeCell ref="AL37:AM38"/>
    <mergeCell ref="AN37:AP37"/>
    <mergeCell ref="BP36:BQ36"/>
    <mergeCell ref="BN36:BO38"/>
    <mergeCell ref="AX37:AX38"/>
    <mergeCell ref="AY37:BB38"/>
    <mergeCell ref="BD37:BF38"/>
    <mergeCell ref="BG37:BI38"/>
    <mergeCell ref="AN38:AP38"/>
    <mergeCell ref="AJ36:AK38"/>
    <mergeCell ref="CA31:CB32"/>
    <mergeCell ref="CC31:CF32"/>
    <mergeCell ref="CH31:CJ32"/>
    <mergeCell ref="BU30:BU31"/>
    <mergeCell ref="BU36:BW36"/>
    <mergeCell ref="BX36:BY36"/>
    <mergeCell ref="BW33:BY33"/>
    <mergeCell ref="CC33:CF34"/>
    <mergeCell ref="AL36:AM36"/>
    <mergeCell ref="CH33:CJ34"/>
    <mergeCell ref="CA35:CB36"/>
    <mergeCell ref="CE35:CF36"/>
    <mergeCell ref="CH35:CJ36"/>
    <mergeCell ref="AW35:AX36"/>
    <mergeCell ref="BA35:BB36"/>
    <mergeCell ref="BD35:BF36"/>
    <mergeCell ref="BD33:BF34"/>
    <mergeCell ref="BG33:BI34"/>
    <mergeCell ref="BG31:BI32"/>
    <mergeCell ref="AW31:AX32"/>
    <mergeCell ref="AL34:AN35"/>
    <mergeCell ref="AG33:AI38"/>
    <mergeCell ref="Z33:AB34"/>
    <mergeCell ref="AJ33:AK35"/>
    <mergeCell ref="AL33:AN33"/>
    <mergeCell ref="AO33:AR33"/>
    <mergeCell ref="AS33:AU33"/>
    <mergeCell ref="AC33:AE34"/>
    <mergeCell ref="Z35:AB36"/>
    <mergeCell ref="AT53:AU55"/>
    <mergeCell ref="AR44:AU45"/>
    <mergeCell ref="AQ37:AS38"/>
    <mergeCell ref="AT37:AU37"/>
    <mergeCell ref="AT38:AU38"/>
    <mergeCell ref="AN36:AP36"/>
    <mergeCell ref="AH50:AI51"/>
    <mergeCell ref="AJ50:AM51"/>
    <mergeCell ref="AP50:AQ51"/>
    <mergeCell ref="AG44:AI45"/>
    <mergeCell ref="AJ44:AM45"/>
    <mergeCell ref="AO44:AQ45"/>
    <mergeCell ref="AG48:AI49"/>
    <mergeCell ref="AL48:AM49"/>
    <mergeCell ref="AP48:AQ49"/>
    <mergeCell ref="AH46:AI46"/>
    <mergeCell ref="AW44:AY46"/>
    <mergeCell ref="AZ44:AZ46"/>
    <mergeCell ref="BS34:BV35"/>
    <mergeCell ref="CA37:CA38"/>
    <mergeCell ref="CB37:CB38"/>
    <mergeCell ref="CC37:CF38"/>
    <mergeCell ref="BP34:BR35"/>
    <mergeCell ref="AY33:BB34"/>
    <mergeCell ref="BR36:BT36"/>
    <mergeCell ref="BP37:BQ38"/>
    <mergeCell ref="BA44:BB46"/>
    <mergeCell ref="BC44:BD46"/>
    <mergeCell ref="BE39:BF40"/>
    <mergeCell ref="BG39:BI40"/>
    <mergeCell ref="BG35:BI36"/>
    <mergeCell ref="AY39:BB40"/>
    <mergeCell ref="AW37:AW38"/>
    <mergeCell ref="BI44:BI46"/>
    <mergeCell ref="BE44:BH46"/>
    <mergeCell ref="CA39:CB40"/>
    <mergeCell ref="BL42:BM42"/>
    <mergeCell ref="BN42:BQ43"/>
    <mergeCell ref="BV42:BY43"/>
    <mergeCell ref="BL43:BM43"/>
    <mergeCell ref="D43:E43"/>
    <mergeCell ref="C44:E45"/>
    <mergeCell ref="F44:I45"/>
    <mergeCell ref="K44:M45"/>
    <mergeCell ref="N44:Q45"/>
    <mergeCell ref="AA41:AB42"/>
    <mergeCell ref="AC41:AE42"/>
    <mergeCell ref="N42:Q43"/>
    <mergeCell ref="H53:J55"/>
    <mergeCell ref="P53:Q55"/>
    <mergeCell ref="M53:O55"/>
    <mergeCell ref="C53:F55"/>
    <mergeCell ref="D42:E42"/>
    <mergeCell ref="F42:I43"/>
    <mergeCell ref="K42:M43"/>
    <mergeCell ref="G53:G55"/>
    <mergeCell ref="K53:L55"/>
    <mergeCell ref="AA44:AD46"/>
    <mergeCell ref="AE44:AE46"/>
    <mergeCell ref="D50:E51"/>
    <mergeCell ref="C48:E49"/>
    <mergeCell ref="C40:E41"/>
    <mergeCell ref="F40:I41"/>
    <mergeCell ref="K40:M41"/>
    <mergeCell ref="U39:X40"/>
    <mergeCell ref="AC35:AE36"/>
    <mergeCell ref="M37:O38"/>
    <mergeCell ref="T37:T38"/>
    <mergeCell ref="AC37:AE38"/>
    <mergeCell ref="L48:M49"/>
    <mergeCell ref="L50:M51"/>
    <mergeCell ref="Z37:AB38"/>
    <mergeCell ref="F50:I51"/>
    <mergeCell ref="V44:V46"/>
    <mergeCell ref="W44:X46"/>
    <mergeCell ref="Y44:Z46"/>
    <mergeCell ref="W35:X36"/>
    <mergeCell ref="K34:N35"/>
    <mergeCell ref="P38:Q38"/>
    <mergeCell ref="P37:Q37"/>
    <mergeCell ref="P36:Q36"/>
    <mergeCell ref="H34:J35"/>
    <mergeCell ref="O34:Q35"/>
    <mergeCell ref="H48:I49"/>
    <mergeCell ref="AA39:AB40"/>
    <mergeCell ref="AC39:AE40"/>
    <mergeCell ref="N40:Q41"/>
    <mergeCell ref="S37:S38"/>
    <mergeCell ref="Z24:AC24"/>
    <mergeCell ref="W24:Y24"/>
    <mergeCell ref="AD21:AE22"/>
    <mergeCell ref="AA21:AA22"/>
    <mergeCell ref="Z21:Z22"/>
    <mergeCell ref="X21:X22"/>
    <mergeCell ref="W21:W22"/>
    <mergeCell ref="AB21:AB22"/>
    <mergeCell ref="C14:E17"/>
    <mergeCell ref="Y19:Y20"/>
    <mergeCell ref="X19:X20"/>
    <mergeCell ref="M17:P17"/>
    <mergeCell ref="CK31:CM32"/>
    <mergeCell ref="U21:V22"/>
    <mergeCell ref="Y21:Y22"/>
    <mergeCell ref="S15:T16"/>
    <mergeCell ref="W15:Y15"/>
    <mergeCell ref="Z15:AA16"/>
    <mergeCell ref="AB15:AE16"/>
    <mergeCell ref="U19:V20"/>
    <mergeCell ref="AD19:AE20"/>
    <mergeCell ref="AD18:AE18"/>
    <mergeCell ref="U18:W18"/>
    <mergeCell ref="Z19:Z20"/>
    <mergeCell ref="S18:T22"/>
    <mergeCell ref="AA19:AA20"/>
    <mergeCell ref="AB19:AB20"/>
    <mergeCell ref="Y29:AA29"/>
    <mergeCell ref="AB27:AD27"/>
    <mergeCell ref="Y27:AA27"/>
    <mergeCell ref="BV30:BV31"/>
    <mergeCell ref="BX30:BY31"/>
    <mergeCell ref="BQ30:BR31"/>
    <mergeCell ref="BS30:BS31"/>
    <mergeCell ref="BT30:BT31"/>
    <mergeCell ref="AY27:AZ29"/>
    <mergeCell ref="AJ46:AM47"/>
    <mergeCell ref="AO46:AQ47"/>
    <mergeCell ref="AH47:AI47"/>
    <mergeCell ref="CC39:CF40"/>
    <mergeCell ref="CI39:CJ40"/>
    <mergeCell ref="CK39:CM40"/>
    <mergeCell ref="BK40:BM41"/>
    <mergeCell ref="AZ8:BB8"/>
    <mergeCell ref="D47:E47"/>
    <mergeCell ref="W19:W20"/>
    <mergeCell ref="BN40:BQ41"/>
    <mergeCell ref="BS40:BU41"/>
    <mergeCell ref="BV40:BY41"/>
    <mergeCell ref="CI41:CJ42"/>
    <mergeCell ref="CK41:CM42"/>
    <mergeCell ref="BR37:BT37"/>
    <mergeCell ref="BU37:BW38"/>
    <mergeCell ref="BR38:BT38"/>
    <mergeCell ref="BK33:BM38"/>
    <mergeCell ref="BN33:BO35"/>
    <mergeCell ref="BP33:BR33"/>
    <mergeCell ref="BS33:BV33"/>
    <mergeCell ref="BH25:BI26"/>
    <mergeCell ref="X18:AB18"/>
  </mergeCells>
  <phoneticPr fontId="7"/>
  <pageMargins left="0.70866141732283472" right="0.23622047244094491" top="0.55118110236220474" bottom="0.39370078740157483" header="0.31496062992125984" footer="0.19685039370078741"/>
  <pageSetup paperSize="8" orientation="landscape" blackAndWhite="1" r:id="rId1"/>
  <headerFooter>
    <oddFooter>&amp;R&amp;K00-0482022.10.12.改訂</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01A61-929B-4487-BC16-BD940CBECE67}">
  <sheetPr>
    <tabColor rgb="FFFFFF99"/>
  </sheetPr>
  <dimension ref="A1:CT64"/>
  <sheetViews>
    <sheetView showZeros="0" zoomScale="90" zoomScaleNormal="90" zoomScaleSheetLayoutView="90" workbookViewId="0">
      <selection activeCell="C33" sqref="C33:E38"/>
    </sheetView>
  </sheetViews>
  <sheetFormatPr defaultColWidth="9" defaultRowHeight="14.25" customHeight="1" outlineLevelCol="1"/>
  <cols>
    <col min="1" max="1" width="2.375" style="1" customWidth="1"/>
    <col min="2" max="2" width="1.75" style="1" customWidth="1"/>
    <col min="3" max="3" width="2.625" style="1" customWidth="1"/>
    <col min="4" max="4" width="9.125" style="1" customWidth="1"/>
    <col min="5" max="5" width="2.125" style="1" customWidth="1"/>
    <col min="6" max="6" width="5.125" style="1" customWidth="1"/>
    <col min="7" max="7" width="9.875" style="1" customWidth="1"/>
    <col min="8" max="8" width="6.625" style="1" customWidth="1"/>
    <col min="9" max="9" width="9.625" style="1" customWidth="1"/>
    <col min="10" max="10" width="3.125" style="1" customWidth="1"/>
    <col min="11" max="11" width="6.75" style="1" customWidth="1"/>
    <col min="12" max="12" width="4" style="1" customWidth="1"/>
    <col min="13" max="13" width="10.375" style="1" customWidth="1"/>
    <col min="14" max="14" width="3.5" style="1" customWidth="1"/>
    <col min="15" max="15" width="1.25" style="1" customWidth="1"/>
    <col min="16" max="16" width="15.125" style="1" customWidth="1"/>
    <col min="17" max="17" width="2.25" style="1" customWidth="1"/>
    <col min="18" max="18" width="13.5" style="1" customWidth="1"/>
    <col min="19" max="19" width="2" style="1" customWidth="1"/>
    <col min="20" max="20" width="11.125" style="1" customWidth="1"/>
    <col min="21" max="21" width="3.375" style="1" customWidth="1"/>
    <col min="22" max="22" width="11" style="1" customWidth="1"/>
    <col min="23" max="23" width="6.625" style="1" customWidth="1"/>
    <col min="24" max="24" width="10.875" style="1" customWidth="1"/>
    <col min="25" max="25" width="5" style="1" customWidth="1"/>
    <col min="26" max="26" width="3.75" style="1" customWidth="1"/>
    <col min="27" max="27" width="8.125" style="1" customWidth="1"/>
    <col min="28" max="28" width="5" style="1" customWidth="1"/>
    <col min="29" max="29" width="2.375" style="1" customWidth="1"/>
    <col min="30" max="30" width="6.125" style="1" customWidth="1"/>
    <col min="31" max="31" width="16.25" style="1" customWidth="1"/>
    <col min="32" max="32" width="3.5" style="1" customWidth="1"/>
    <col min="33" max="33" width="2.625" style="1" customWidth="1"/>
    <col min="34" max="34" width="9.125" style="1" customWidth="1"/>
    <col min="35" max="35" width="2.125" style="1" customWidth="1"/>
    <col min="36" max="36" width="5.125" style="1" customWidth="1"/>
    <col min="37" max="37" width="9.875" style="1" customWidth="1"/>
    <col min="38" max="38" width="6.625" style="1" customWidth="1"/>
    <col min="39" max="39" width="9.625" style="1" customWidth="1"/>
    <col min="40" max="40" width="3.125" style="1" customWidth="1"/>
    <col min="41" max="41" width="6.75" style="1" customWidth="1"/>
    <col min="42" max="42" width="4" style="1" customWidth="1"/>
    <col min="43" max="43" width="10.375" style="1" customWidth="1"/>
    <col min="44" max="44" width="3.5" style="1" customWidth="1"/>
    <col min="45" max="45" width="1.25" style="1" customWidth="1"/>
    <col min="46" max="46" width="15.125" style="1" customWidth="1"/>
    <col min="47" max="47" width="2.25" style="1" customWidth="1"/>
    <col min="48" max="48" width="13.5" style="1" customWidth="1"/>
    <col min="49" max="49" width="2" style="1" customWidth="1"/>
    <col min="50" max="50" width="11.125" style="1" customWidth="1"/>
    <col min="51" max="51" width="3.375" style="1" customWidth="1"/>
    <col min="52" max="52" width="11" style="1" customWidth="1"/>
    <col min="53" max="53" width="6.625" style="1" customWidth="1"/>
    <col min="54" max="54" width="10.875" style="1" customWidth="1"/>
    <col min="55" max="55" width="5" style="1" customWidth="1"/>
    <col min="56" max="56" width="3.75" style="1" customWidth="1"/>
    <col min="57" max="57" width="8.125" style="1" customWidth="1"/>
    <col min="58" max="58" width="5" style="1" customWidth="1"/>
    <col min="59" max="59" width="2.375" style="1" customWidth="1"/>
    <col min="60" max="60" width="6.125" style="1" customWidth="1"/>
    <col min="61" max="61" width="16.25" style="1" customWidth="1"/>
    <col min="62" max="62" width="3.5" style="1" hidden="1" customWidth="1" outlineLevel="1"/>
    <col min="63" max="63" width="2.625" style="1" hidden="1" customWidth="1" outlineLevel="1"/>
    <col min="64" max="64" width="9.125" style="1" hidden="1" customWidth="1" outlineLevel="1"/>
    <col min="65" max="65" width="2.125" style="1" hidden="1" customWidth="1" outlineLevel="1"/>
    <col min="66" max="66" width="5.125" style="1" hidden="1" customWidth="1" outlineLevel="1"/>
    <col min="67" max="67" width="9.875" style="1" hidden="1" customWidth="1" outlineLevel="1"/>
    <col min="68" max="68" width="6.625" style="1" hidden="1" customWidth="1" outlineLevel="1"/>
    <col min="69" max="69" width="9.625" style="1" hidden="1" customWidth="1" outlineLevel="1"/>
    <col min="70" max="70" width="3.125" style="1" hidden="1" customWidth="1" outlineLevel="1"/>
    <col min="71" max="71" width="6.75" style="1" hidden="1" customWidth="1" outlineLevel="1"/>
    <col min="72" max="72" width="4" style="1" hidden="1" customWidth="1" outlineLevel="1"/>
    <col min="73" max="73" width="10.375" style="1" hidden="1" customWidth="1" outlineLevel="1"/>
    <col min="74" max="74" width="3.5" style="1" hidden="1" customWidth="1" outlineLevel="1"/>
    <col min="75" max="75" width="1.25" style="1" hidden="1" customWidth="1" outlineLevel="1"/>
    <col min="76" max="76" width="15.125" style="1" hidden="1" customWidth="1" outlineLevel="1"/>
    <col min="77" max="77" width="2.25" style="1" hidden="1" customWidth="1" outlineLevel="1"/>
    <col min="78" max="78" width="13.5" style="1" hidden="1" customWidth="1" outlineLevel="1"/>
    <col min="79" max="79" width="2" style="1" hidden="1" customWidth="1" outlineLevel="1"/>
    <col min="80" max="80" width="11.125" style="1" hidden="1" customWidth="1" outlineLevel="1"/>
    <col min="81" max="81" width="3.375" style="1" hidden="1" customWidth="1" outlineLevel="1"/>
    <col min="82" max="82" width="11" style="1" hidden="1" customWidth="1" outlineLevel="1"/>
    <col min="83" max="83" width="6.625" style="1" hidden="1" customWidth="1" outlineLevel="1"/>
    <col min="84" max="84" width="10.875" style="1" hidden="1" customWidth="1" outlineLevel="1"/>
    <col min="85" max="85" width="5" style="1" hidden="1" customWidth="1" outlineLevel="1"/>
    <col min="86" max="86" width="3.75" style="1" hidden="1" customWidth="1" outlineLevel="1"/>
    <col min="87" max="87" width="8.125" style="1" hidden="1" customWidth="1" outlineLevel="1"/>
    <col min="88" max="88" width="5" style="1" hidden="1" customWidth="1" outlineLevel="1"/>
    <col min="89" max="89" width="2.375" style="1" hidden="1" customWidth="1" outlineLevel="1"/>
    <col min="90" max="90" width="6.125" style="1" hidden="1" customWidth="1" outlineLevel="1"/>
    <col min="91" max="91" width="16.25" style="1" hidden="1" customWidth="1" outlineLevel="1"/>
    <col min="92" max="92" width="2.375" style="1" customWidth="1" collapsed="1"/>
    <col min="93" max="16384" width="9" style="1"/>
  </cols>
  <sheetData>
    <row r="1" spans="1:98" s="800" customFormat="1" ht="24" customHeight="1">
      <c r="A1" s="859"/>
      <c r="B1" s="859"/>
      <c r="C1" s="859"/>
      <c r="D1" s="859"/>
      <c r="E1" s="859"/>
      <c r="F1" s="860"/>
      <c r="G1" s="861" t="s">
        <v>543</v>
      </c>
      <c r="H1" s="859"/>
      <c r="I1" s="859"/>
      <c r="J1" s="859"/>
      <c r="K1" s="859"/>
      <c r="L1" s="859"/>
      <c r="M1" s="859"/>
      <c r="N1" s="859"/>
      <c r="O1" s="859"/>
      <c r="P1" s="859"/>
      <c r="Q1" s="859"/>
      <c r="R1" s="859"/>
      <c r="S1" s="846"/>
      <c r="T1" s="839" t="s">
        <v>544</v>
      </c>
      <c r="U1" s="846"/>
      <c r="V1" s="846"/>
      <c r="W1" s="846"/>
      <c r="X1" s="846"/>
      <c r="Y1" s="846"/>
      <c r="Z1" s="846"/>
      <c r="AA1" s="846"/>
      <c r="AB1" s="846"/>
      <c r="AC1" s="846"/>
      <c r="AD1" s="846"/>
      <c r="AE1" s="846"/>
      <c r="AF1" s="859"/>
      <c r="AG1" s="859"/>
      <c r="AH1" s="859"/>
      <c r="AI1" s="859"/>
      <c r="AJ1" s="859"/>
      <c r="AK1" s="861" t="s">
        <v>545</v>
      </c>
      <c r="AL1" s="859"/>
      <c r="AM1" s="859"/>
      <c r="AN1" s="859"/>
      <c r="AO1" s="859"/>
      <c r="AP1" s="859"/>
      <c r="AQ1" s="859"/>
      <c r="AR1" s="859"/>
      <c r="AS1" s="859"/>
      <c r="AT1" s="859"/>
      <c r="AU1" s="859"/>
      <c r="AV1" s="859"/>
      <c r="AW1" s="846"/>
      <c r="AX1" s="839" t="s">
        <v>546</v>
      </c>
      <c r="AY1" s="846"/>
      <c r="AZ1" s="846"/>
      <c r="BA1" s="846"/>
      <c r="BB1" s="846"/>
      <c r="BC1" s="846"/>
      <c r="BD1" s="846"/>
      <c r="BE1" s="846"/>
      <c r="BF1" s="846"/>
      <c r="BG1" s="846"/>
      <c r="BH1" s="846"/>
      <c r="BI1" s="846"/>
      <c r="BJ1" s="859"/>
      <c r="BK1" s="859"/>
      <c r="BL1" s="861" t="s">
        <v>547</v>
      </c>
      <c r="BM1" s="859"/>
      <c r="BN1" s="859"/>
      <c r="BO1" s="859"/>
      <c r="BP1" s="859"/>
      <c r="BQ1" s="859"/>
      <c r="BR1" s="859"/>
      <c r="BS1" s="859"/>
      <c r="BT1" s="859"/>
      <c r="BU1" s="859"/>
      <c r="BV1" s="859"/>
      <c r="BW1" s="859"/>
      <c r="BX1" s="859"/>
      <c r="BY1" s="859"/>
      <c r="BZ1" s="859"/>
      <c r="CA1" s="859"/>
      <c r="CB1" s="859"/>
      <c r="CC1" s="859"/>
      <c r="CD1" s="859"/>
      <c r="CE1" s="859"/>
      <c r="CF1" s="859"/>
      <c r="CG1" s="859"/>
      <c r="CH1" s="859"/>
      <c r="CI1" s="859"/>
      <c r="CJ1" s="859"/>
      <c r="CK1" s="859"/>
      <c r="CL1" s="859"/>
      <c r="CM1" s="859"/>
      <c r="CN1" s="859"/>
      <c r="CO1" s="862" t="s">
        <v>548</v>
      </c>
      <c r="CP1" s="859"/>
      <c r="CQ1" s="859"/>
      <c r="CR1" s="859"/>
      <c r="CS1" s="859"/>
      <c r="CT1" s="859"/>
    </row>
    <row r="2" spans="1:98" ht="12" customHeight="1">
      <c r="C2" s="212"/>
      <c r="AG2" s="212"/>
      <c r="BK2" s="212"/>
    </row>
    <row r="3" spans="1:98" s="3" customFormat="1" ht="14.25" customHeight="1">
      <c r="C3" s="1807" t="s">
        <v>549</v>
      </c>
      <c r="D3" s="1808"/>
      <c r="E3" s="1808"/>
      <c r="F3" s="1808"/>
      <c r="G3" s="1809"/>
      <c r="H3" s="3" t="s">
        <v>550</v>
      </c>
      <c r="S3" s="212"/>
      <c r="AD3" s="2185"/>
      <c r="AE3" s="2185"/>
      <c r="AF3" s="1205"/>
      <c r="AG3" s="1807" t="s">
        <v>549</v>
      </c>
      <c r="AH3" s="1808"/>
      <c r="AI3" s="1808"/>
      <c r="AJ3" s="1808"/>
      <c r="AK3" s="1809"/>
      <c r="AW3" s="212"/>
      <c r="BH3" s="2185"/>
      <c r="BI3" s="2185"/>
      <c r="BJ3" s="1205"/>
      <c r="BK3" s="1807" t="s">
        <v>549</v>
      </c>
      <c r="BL3" s="1808"/>
      <c r="BM3" s="1808"/>
      <c r="BN3" s="1808"/>
      <c r="BO3" s="1809"/>
      <c r="CA3" s="212"/>
      <c r="CL3" s="2185"/>
      <c r="CM3" s="2185"/>
    </row>
    <row r="4" spans="1:98" ht="14.25" customHeight="1">
      <c r="C4" s="212"/>
      <c r="D4" s="2187" t="s">
        <v>551</v>
      </c>
      <c r="E4" s="2187"/>
      <c r="F4" s="2187"/>
      <c r="G4" s="801"/>
      <c r="H4" s="801"/>
      <c r="O4" s="1806" t="str">
        <f>登録!L7</f>
        <v>　　年　　　月　　　日</v>
      </c>
      <c r="P4" s="1806"/>
      <c r="Q4" s="802"/>
      <c r="R4" s="529"/>
      <c r="S4" s="212"/>
      <c r="T4" s="212"/>
      <c r="U4" s="212"/>
      <c r="W4" s="447"/>
      <c r="X4" s="529"/>
      <c r="AD4" s="207"/>
      <c r="AE4" s="207"/>
      <c r="AF4" s="207"/>
      <c r="AG4" s="212"/>
      <c r="AH4" s="2188" t="s">
        <v>552</v>
      </c>
      <c r="AI4" s="2188"/>
      <c r="AJ4" s="2188"/>
      <c r="AK4" s="801"/>
      <c r="AL4" s="801"/>
      <c r="AS4" s="2033" t="str">
        <f>O4</f>
        <v>　　年　　　月　　　日</v>
      </c>
      <c r="AT4" s="2033"/>
      <c r="AU4" s="802"/>
      <c r="AV4" s="529"/>
      <c r="AW4" s="212"/>
      <c r="AX4" s="2184"/>
      <c r="AY4" s="2184"/>
      <c r="AZ4" s="2184"/>
      <c r="BA4" s="447"/>
      <c r="BB4" s="529"/>
      <c r="BH4" s="207"/>
      <c r="BI4" s="207"/>
      <c r="BJ4" s="207"/>
      <c r="BK4" s="1204"/>
      <c r="BL4" s="2187" t="s">
        <v>598</v>
      </c>
      <c r="BM4" s="2187"/>
      <c r="BN4" s="2187"/>
      <c r="BO4" s="803"/>
      <c r="BP4" s="801"/>
      <c r="BW4" s="2033" t="str">
        <f>AS4</f>
        <v>　　年　　　月　　　日</v>
      </c>
      <c r="BX4" s="2033"/>
      <c r="BY4" s="802"/>
      <c r="BZ4" s="529"/>
      <c r="CA4" s="212"/>
      <c r="CB4" s="2184"/>
      <c r="CC4" s="2184"/>
      <c r="CD4" s="2184"/>
      <c r="CE4" s="447"/>
      <c r="CF4" s="529"/>
      <c r="CL4" s="207"/>
      <c r="CM4" s="207"/>
    </row>
    <row r="5" spans="1:98" ht="21.75" customHeight="1">
      <c r="C5" s="2186" t="s">
        <v>554</v>
      </c>
      <c r="D5" s="2186"/>
      <c r="E5" s="2186"/>
      <c r="F5" s="2186"/>
      <c r="G5" s="2186"/>
      <c r="H5" s="2186"/>
      <c r="I5" s="2186"/>
      <c r="J5" s="2186"/>
      <c r="K5" s="2186"/>
      <c r="L5" s="2186"/>
      <c r="M5" s="2186"/>
      <c r="N5" s="2186"/>
      <c r="O5" s="2186"/>
      <c r="P5" s="2186"/>
      <c r="Q5" s="804"/>
      <c r="R5" s="529"/>
      <c r="S5" s="573" t="s">
        <v>555</v>
      </c>
      <c r="T5" s="573"/>
      <c r="U5" s="573"/>
      <c r="V5" s="573"/>
      <c r="W5" s="574" t="s">
        <v>556</v>
      </c>
      <c r="AC5" s="698"/>
      <c r="AG5" s="2186" t="s">
        <v>554</v>
      </c>
      <c r="AH5" s="2186"/>
      <c r="AI5" s="2186"/>
      <c r="AJ5" s="2186"/>
      <c r="AK5" s="2186"/>
      <c r="AL5" s="2186"/>
      <c r="AM5" s="2186"/>
      <c r="AN5" s="2186"/>
      <c r="AO5" s="2186"/>
      <c r="AP5" s="2186"/>
      <c r="AQ5" s="2186"/>
      <c r="AR5" s="2186"/>
      <c r="AS5" s="2186"/>
      <c r="AT5" s="2186"/>
      <c r="AU5" s="804"/>
      <c r="AV5" s="529"/>
      <c r="AW5" s="573" t="s">
        <v>555</v>
      </c>
      <c r="AX5" s="573"/>
      <c r="AY5" s="573"/>
      <c r="AZ5" s="573"/>
      <c r="BA5" s="447" t="s">
        <v>556</v>
      </c>
      <c r="BG5" s="698"/>
      <c r="BK5" s="2186" t="s">
        <v>554</v>
      </c>
      <c r="BL5" s="2186"/>
      <c r="BM5" s="2186"/>
      <c r="BN5" s="2186"/>
      <c r="BO5" s="2186"/>
      <c r="BP5" s="2186"/>
      <c r="BQ5" s="2186"/>
      <c r="BR5" s="2186"/>
      <c r="BS5" s="2186"/>
      <c r="BT5" s="2186"/>
      <c r="BU5" s="2186"/>
      <c r="BV5" s="2186"/>
      <c r="BW5" s="2186"/>
      <c r="BX5" s="2186"/>
      <c r="BY5" s="804"/>
      <c r="BZ5" s="529"/>
      <c r="CA5" s="573" t="s">
        <v>555</v>
      </c>
      <c r="CB5" s="573"/>
      <c r="CC5" s="573"/>
      <c r="CD5" s="573"/>
      <c r="CE5" s="574" t="s">
        <v>556</v>
      </c>
      <c r="CK5" s="698"/>
    </row>
    <row r="6" spans="1:98" ht="20.25" customHeight="1">
      <c r="C6" s="575"/>
      <c r="D6" s="575"/>
      <c r="E6" s="575"/>
      <c r="F6" s="575"/>
      <c r="G6" s="575"/>
      <c r="H6" s="575"/>
      <c r="I6" s="575"/>
      <c r="J6" s="575"/>
      <c r="K6" s="575"/>
      <c r="L6" s="575"/>
      <c r="M6" s="575"/>
      <c r="N6" s="575"/>
      <c r="O6" s="575"/>
      <c r="P6" s="575"/>
      <c r="R6" s="529"/>
      <c r="S6" s="1551" t="s">
        <v>456</v>
      </c>
      <c r="T6" s="1552"/>
      <c r="U6" s="1815">
        <f>登録!L8</f>
        <v>0</v>
      </c>
      <c r="V6" s="1816"/>
      <c r="W6" s="1816"/>
      <c r="X6" s="1816"/>
      <c r="Y6" s="2081"/>
      <c r="Z6" s="1767" t="s">
        <v>152</v>
      </c>
      <c r="AA6" s="1558"/>
      <c r="AB6" s="2045">
        <f>登録!L11</f>
        <v>0</v>
      </c>
      <c r="AC6" s="1722"/>
      <c r="AD6" s="1722"/>
      <c r="AE6" s="1975"/>
      <c r="AG6" s="575"/>
      <c r="AH6" s="575"/>
      <c r="AI6" s="575"/>
      <c r="AJ6" s="575"/>
      <c r="AK6" s="575"/>
      <c r="AL6" s="575"/>
      <c r="AM6" s="575"/>
      <c r="AN6" s="575"/>
      <c r="AO6" s="575"/>
      <c r="AP6" s="575"/>
      <c r="AQ6" s="575"/>
      <c r="AR6" s="575"/>
      <c r="AS6" s="575"/>
      <c r="AT6" s="575"/>
      <c r="AV6" s="529"/>
      <c r="AW6" s="1551" t="s">
        <v>456</v>
      </c>
      <c r="AX6" s="1552"/>
      <c r="AY6" s="1815">
        <f>登録!M8</f>
        <v>0</v>
      </c>
      <c r="AZ6" s="1816"/>
      <c r="BA6" s="1816"/>
      <c r="BB6" s="1816"/>
      <c r="BC6" s="2081"/>
      <c r="BD6" s="1767" t="s">
        <v>152</v>
      </c>
      <c r="BE6" s="1558"/>
      <c r="BF6" s="2045">
        <f>登録!M11</f>
        <v>0</v>
      </c>
      <c r="BG6" s="1722"/>
      <c r="BH6" s="1722"/>
      <c r="BI6" s="1975"/>
      <c r="BK6" s="575"/>
      <c r="BL6" s="575"/>
      <c r="BM6" s="575"/>
      <c r="BN6" s="575"/>
      <c r="BO6" s="575"/>
      <c r="BP6" s="575"/>
      <c r="BQ6" s="575"/>
      <c r="BR6" s="575"/>
      <c r="BS6" s="575"/>
      <c r="BT6" s="575"/>
      <c r="BU6" s="575"/>
      <c r="BV6" s="575"/>
      <c r="BW6" s="575"/>
      <c r="BX6" s="575"/>
      <c r="BZ6" s="529"/>
      <c r="CA6" s="1551" t="s">
        <v>456</v>
      </c>
      <c r="CB6" s="1552"/>
      <c r="CC6" s="2090"/>
      <c r="CD6" s="2091"/>
      <c r="CE6" s="2091"/>
      <c r="CF6" s="2091"/>
      <c r="CG6" s="2092"/>
      <c r="CH6" s="1767" t="s">
        <v>152</v>
      </c>
      <c r="CI6" s="1558"/>
      <c r="CJ6" s="2042"/>
      <c r="CK6" s="1525"/>
      <c r="CL6" s="1525"/>
      <c r="CM6" s="1831"/>
    </row>
    <row r="7" spans="1:98" ht="6.75" customHeight="1">
      <c r="C7" s="575"/>
      <c r="D7" s="575"/>
      <c r="E7" s="575"/>
      <c r="F7" s="575"/>
      <c r="G7" s="575"/>
      <c r="H7" s="575"/>
      <c r="I7" s="575"/>
      <c r="J7" s="575"/>
      <c r="K7" s="575"/>
      <c r="L7" s="575"/>
      <c r="M7" s="575"/>
      <c r="N7" s="575"/>
      <c r="O7" s="575"/>
      <c r="P7" s="575"/>
      <c r="R7" s="529"/>
      <c r="S7" s="1787"/>
      <c r="T7" s="1681"/>
      <c r="U7" s="1817"/>
      <c r="V7" s="1818"/>
      <c r="W7" s="1818"/>
      <c r="X7" s="1818"/>
      <c r="Y7" s="2082"/>
      <c r="Z7" s="1768"/>
      <c r="AA7" s="1656"/>
      <c r="AB7" s="2046"/>
      <c r="AC7" s="1710"/>
      <c r="AD7" s="1710"/>
      <c r="AE7" s="2047"/>
      <c r="AG7" s="575"/>
      <c r="AH7" s="575"/>
      <c r="AI7" s="575"/>
      <c r="AJ7" s="575"/>
      <c r="AK7" s="575"/>
      <c r="AL7" s="575"/>
      <c r="AM7" s="575"/>
      <c r="AN7" s="575"/>
      <c r="AO7" s="575"/>
      <c r="AP7" s="575"/>
      <c r="AQ7" s="575"/>
      <c r="AR7" s="575"/>
      <c r="AS7" s="575"/>
      <c r="AT7" s="575"/>
      <c r="AV7" s="529"/>
      <c r="AW7" s="1787"/>
      <c r="AX7" s="1681"/>
      <c r="AY7" s="1817"/>
      <c r="AZ7" s="1818"/>
      <c r="BA7" s="1818"/>
      <c r="BB7" s="1818"/>
      <c r="BC7" s="2082"/>
      <c r="BD7" s="1768"/>
      <c r="BE7" s="1656"/>
      <c r="BF7" s="2046"/>
      <c r="BG7" s="1710"/>
      <c r="BH7" s="1710"/>
      <c r="BI7" s="2047"/>
      <c r="BK7" s="575"/>
      <c r="BL7" s="575"/>
      <c r="BM7" s="575"/>
      <c r="BN7" s="575"/>
      <c r="BO7" s="575"/>
      <c r="BP7" s="575"/>
      <c r="BQ7" s="575"/>
      <c r="BR7" s="575"/>
      <c r="BS7" s="575"/>
      <c r="BT7" s="575"/>
      <c r="BU7" s="575"/>
      <c r="BV7" s="575"/>
      <c r="BW7" s="575"/>
      <c r="BX7" s="575"/>
      <c r="BZ7" s="529"/>
      <c r="CA7" s="1787"/>
      <c r="CB7" s="1681"/>
      <c r="CC7" s="2093"/>
      <c r="CD7" s="2094"/>
      <c r="CE7" s="2094"/>
      <c r="CF7" s="2094"/>
      <c r="CG7" s="2095"/>
      <c r="CH7" s="1768"/>
      <c r="CI7" s="1656"/>
      <c r="CJ7" s="2043"/>
      <c r="CK7" s="1751"/>
      <c r="CL7" s="1751"/>
      <c r="CM7" s="1833"/>
    </row>
    <row r="8" spans="1:98" ht="18.75" customHeight="1">
      <c r="B8" s="1175"/>
      <c r="C8" s="2151" t="s">
        <v>557</v>
      </c>
      <c r="D8" s="2151"/>
      <c r="E8" s="2151"/>
      <c r="F8" s="2040" t="str">
        <f>'1.施工'!E5</f>
        <v>南部建設株式会社</v>
      </c>
      <c r="G8" s="2040"/>
      <c r="H8" s="2040"/>
      <c r="I8" s="2040"/>
      <c r="J8" s="805"/>
      <c r="K8" s="806"/>
      <c r="S8" s="1474"/>
      <c r="T8" s="1723"/>
      <c r="U8" s="2048">
        <f>登録!L45</f>
        <v>0</v>
      </c>
      <c r="V8" s="1834"/>
      <c r="W8" s="1834"/>
      <c r="X8" s="1834"/>
      <c r="Y8" s="1834"/>
      <c r="Z8" s="1769"/>
      <c r="AA8" s="1476"/>
      <c r="AB8" s="1670"/>
      <c r="AC8" s="1671"/>
      <c r="AD8" s="1671"/>
      <c r="AE8" s="1913"/>
      <c r="AG8" s="2151" t="s">
        <v>557</v>
      </c>
      <c r="AH8" s="2151"/>
      <c r="AI8" s="2151"/>
      <c r="AJ8" s="2040">
        <f>M15</f>
        <v>0</v>
      </c>
      <c r="AK8" s="2040"/>
      <c r="AL8" s="2040"/>
      <c r="AM8" s="2040"/>
      <c r="AN8" s="805"/>
      <c r="AO8" s="806"/>
      <c r="AW8" s="1474"/>
      <c r="AX8" s="1723"/>
      <c r="AY8" s="32"/>
      <c r="AZ8" s="1834">
        <f>登録!M45</f>
        <v>0</v>
      </c>
      <c r="BA8" s="1834"/>
      <c r="BB8" s="1834"/>
      <c r="BC8" s="34"/>
      <c r="BD8" s="1769"/>
      <c r="BE8" s="1476"/>
      <c r="BF8" s="1670"/>
      <c r="BG8" s="1671"/>
      <c r="BH8" s="1671"/>
      <c r="BI8" s="1913"/>
      <c r="BK8" s="2151" t="s">
        <v>557</v>
      </c>
      <c r="BL8" s="2151"/>
      <c r="BM8" s="2151"/>
      <c r="BN8" s="2040">
        <f>AQ15</f>
        <v>0</v>
      </c>
      <c r="BO8" s="2040"/>
      <c r="BP8" s="2040"/>
      <c r="BQ8" s="2040"/>
      <c r="BR8" s="805"/>
      <c r="BS8" s="806"/>
      <c r="CA8" s="1474"/>
      <c r="CB8" s="1723"/>
      <c r="CC8" s="32"/>
      <c r="CD8" s="444">
        <f>登録!M45</f>
        <v>0</v>
      </c>
      <c r="CE8" s="33"/>
      <c r="CF8" s="33"/>
      <c r="CG8" s="34"/>
      <c r="CH8" s="1769"/>
      <c r="CI8" s="1476"/>
      <c r="CJ8" s="1578"/>
      <c r="CK8" s="1495"/>
      <c r="CL8" s="1495"/>
      <c r="CM8" s="1580"/>
    </row>
    <row r="9" spans="1:98" ht="14.25" customHeight="1">
      <c r="B9" s="278"/>
      <c r="C9" s="2151"/>
      <c r="D9" s="2151"/>
      <c r="E9" s="2151"/>
      <c r="F9" s="1634"/>
      <c r="G9" s="1634"/>
      <c r="H9" s="1634"/>
      <c r="I9" s="1634"/>
      <c r="J9" s="805"/>
      <c r="K9" s="1" t="s">
        <v>558</v>
      </c>
      <c r="S9" s="1471" t="s">
        <v>464</v>
      </c>
      <c r="T9" s="1687"/>
      <c r="U9" s="576" t="s">
        <v>155</v>
      </c>
      <c r="V9" s="1798">
        <f>登録!L12</f>
        <v>0</v>
      </c>
      <c r="W9" s="1798"/>
      <c r="X9" s="577"/>
      <c r="Y9" s="278"/>
      <c r="Z9" s="278"/>
      <c r="AA9" s="278"/>
      <c r="AB9" s="278"/>
      <c r="AC9" s="278"/>
      <c r="AD9" s="278"/>
      <c r="AE9" s="578"/>
      <c r="AG9" s="2151"/>
      <c r="AH9" s="2151"/>
      <c r="AI9" s="2151"/>
      <c r="AJ9" s="1634"/>
      <c r="AK9" s="1634"/>
      <c r="AL9" s="1634"/>
      <c r="AM9" s="1634"/>
      <c r="AN9" s="805"/>
      <c r="AO9" s="1" t="s">
        <v>559</v>
      </c>
      <c r="AW9" s="1471" t="s">
        <v>464</v>
      </c>
      <c r="AX9" s="1687"/>
      <c r="AY9" s="576" t="s">
        <v>155</v>
      </c>
      <c r="AZ9" s="1798">
        <f>登録!M12</f>
        <v>0</v>
      </c>
      <c r="BA9" s="1798"/>
      <c r="BB9" s="577"/>
      <c r="BC9" s="278"/>
      <c r="BD9" s="278"/>
      <c r="BE9" s="278"/>
      <c r="BF9" s="278"/>
      <c r="BG9" s="278"/>
      <c r="BH9" s="278"/>
      <c r="BI9" s="578"/>
      <c r="BK9" s="2151"/>
      <c r="BL9" s="2151"/>
      <c r="BM9" s="2151"/>
      <c r="BN9" s="1634"/>
      <c r="BO9" s="1634"/>
      <c r="BP9" s="1634"/>
      <c r="BQ9" s="1634"/>
      <c r="BR9" s="805"/>
      <c r="BS9" s="1" t="s">
        <v>559</v>
      </c>
      <c r="CA9" s="1471" t="s">
        <v>464</v>
      </c>
      <c r="CB9" s="1687"/>
      <c r="CC9" s="576" t="s">
        <v>155</v>
      </c>
      <c r="CD9" s="2020"/>
      <c r="CE9" s="2020"/>
      <c r="CF9" s="577"/>
      <c r="CG9" s="278"/>
      <c r="CH9" s="278"/>
      <c r="CI9" s="278"/>
      <c r="CJ9" s="278"/>
      <c r="CK9" s="278"/>
      <c r="CL9" s="278"/>
      <c r="CM9" s="578"/>
    </row>
    <row r="10" spans="1:98" ht="16.5" customHeight="1">
      <c r="B10" s="534"/>
      <c r="C10" s="579"/>
      <c r="D10" s="529"/>
      <c r="E10" s="529"/>
      <c r="F10" s="2041"/>
      <c r="G10" s="2041"/>
      <c r="H10" s="2041"/>
      <c r="I10" s="2041"/>
      <c r="L10" s="807" t="s">
        <v>560</v>
      </c>
      <c r="M10" s="954">
        <f>'1.施工'!R9</f>
        <v>0</v>
      </c>
      <c r="N10" s="579"/>
      <c r="O10" s="579"/>
      <c r="P10" s="579"/>
      <c r="Q10" s="579"/>
      <c r="S10" s="1591"/>
      <c r="T10" s="1681"/>
      <c r="U10" s="2"/>
      <c r="V10" s="2083">
        <f>登録!L13</f>
        <v>0</v>
      </c>
      <c r="W10" s="2083"/>
      <c r="X10" s="2083"/>
      <c r="Y10" s="2083"/>
      <c r="Z10" s="2083"/>
      <c r="AA10" s="2083" t="e">
        <v>#REF!</v>
      </c>
      <c r="AB10" s="2083"/>
      <c r="AC10" s="2083"/>
      <c r="AD10" s="2083"/>
      <c r="AE10" s="2084"/>
      <c r="AF10" s="1175"/>
      <c r="AG10" s="579"/>
      <c r="AH10" s="529"/>
      <c r="AI10" s="529"/>
      <c r="AJ10" s="2179">
        <f>M17</f>
        <v>0</v>
      </c>
      <c r="AK10" s="2179"/>
      <c r="AL10" s="2179"/>
      <c r="AM10" s="2179"/>
      <c r="AP10" s="807" t="s">
        <v>560</v>
      </c>
      <c r="AQ10" s="954">
        <f>V9</f>
        <v>0</v>
      </c>
      <c r="AR10" s="579"/>
      <c r="AS10" s="579"/>
      <c r="AT10" s="579"/>
      <c r="AU10" s="579"/>
      <c r="AW10" s="1591"/>
      <c r="AX10" s="1681"/>
      <c r="AY10" s="2"/>
      <c r="AZ10" s="2083">
        <f>登録!M13</f>
        <v>0</v>
      </c>
      <c r="BA10" s="2083"/>
      <c r="BB10" s="2083"/>
      <c r="BC10" s="2083"/>
      <c r="BD10" s="2083"/>
      <c r="BE10" s="2083" t="e">
        <v>#REF!</v>
      </c>
      <c r="BF10" s="2083"/>
      <c r="BG10" s="2083"/>
      <c r="BH10" s="2083"/>
      <c r="BI10" s="2084"/>
      <c r="BJ10" s="1175"/>
      <c r="BK10" s="579"/>
      <c r="BL10" s="529"/>
      <c r="BM10" s="529"/>
      <c r="BN10" s="2179"/>
      <c r="BO10" s="2179"/>
      <c r="BP10" s="2179"/>
      <c r="BQ10" s="2179"/>
      <c r="BT10" s="807" t="s">
        <v>560</v>
      </c>
      <c r="BU10" s="954">
        <f>AZ9</f>
        <v>0</v>
      </c>
      <c r="BV10" s="579"/>
      <c r="BW10" s="579"/>
      <c r="BX10" s="579"/>
      <c r="BY10" s="579"/>
      <c r="CA10" s="1591"/>
      <c r="CB10" s="1681"/>
      <c r="CC10" s="2"/>
      <c r="CD10" s="2096"/>
      <c r="CE10" s="2096"/>
      <c r="CF10" s="2096"/>
      <c r="CG10" s="2096"/>
      <c r="CH10" s="2096"/>
      <c r="CI10" s="2096"/>
      <c r="CJ10" s="2096"/>
      <c r="CK10" s="2096"/>
      <c r="CL10" s="2096"/>
      <c r="CM10" s="2097"/>
    </row>
    <row r="11" spans="1:98" ht="14.25" customHeight="1">
      <c r="B11" s="534"/>
      <c r="K11" s="1463" t="s">
        <v>561</v>
      </c>
      <c r="L11" s="1463"/>
      <c r="M11" s="2071">
        <f>'1.施工'!R10</f>
        <v>0</v>
      </c>
      <c r="N11" s="2071"/>
      <c r="O11" s="2071"/>
      <c r="P11" s="2071"/>
      <c r="Q11" s="2071"/>
      <c r="S11" s="1474"/>
      <c r="T11" s="1723"/>
      <c r="U11" s="2"/>
      <c r="V11" s="278"/>
      <c r="W11" s="529"/>
      <c r="X11" s="580"/>
      <c r="Y11" s="1803" t="s">
        <v>562</v>
      </c>
      <c r="Z11" s="1803"/>
      <c r="AA11" s="2049">
        <f>登録!L14</f>
        <v>0</v>
      </c>
      <c r="AB11" s="2049"/>
      <c r="AC11" s="2049"/>
      <c r="AD11" s="33" t="s">
        <v>563</v>
      </c>
      <c r="AE11" s="489">
        <f>登録!L15</f>
        <v>0</v>
      </c>
      <c r="AF11" s="1175"/>
      <c r="AO11" s="1463" t="s">
        <v>561</v>
      </c>
      <c r="AP11" s="1463"/>
      <c r="AQ11" s="2071">
        <f>V10</f>
        <v>0</v>
      </c>
      <c r="AR11" s="2071"/>
      <c r="AS11" s="2071"/>
      <c r="AT11" s="2071"/>
      <c r="AU11" s="2071"/>
      <c r="AW11" s="1474"/>
      <c r="AX11" s="1723"/>
      <c r="AY11" s="2"/>
      <c r="AZ11" s="278"/>
      <c r="BA11" s="529"/>
      <c r="BB11" s="580"/>
      <c r="BC11" s="1803" t="s">
        <v>562</v>
      </c>
      <c r="BD11" s="1803"/>
      <c r="BE11" s="2049">
        <f>登録!M14</f>
        <v>0</v>
      </c>
      <c r="BF11" s="2049"/>
      <c r="BG11" s="2049"/>
      <c r="BH11" s="33" t="s">
        <v>563</v>
      </c>
      <c r="BI11" s="489">
        <f>登録!M15</f>
        <v>0</v>
      </c>
      <c r="BJ11" s="1175"/>
      <c r="BS11" s="1463" t="s">
        <v>561</v>
      </c>
      <c r="BT11" s="1463"/>
      <c r="BU11" s="2071">
        <f>AY6</f>
        <v>0</v>
      </c>
      <c r="BV11" s="2071"/>
      <c r="BW11" s="2071"/>
      <c r="BX11" s="2071"/>
      <c r="BY11" s="2071"/>
      <c r="CA11" s="1474"/>
      <c r="CB11" s="1723"/>
      <c r="CC11" s="2"/>
      <c r="CD11" s="278"/>
      <c r="CE11" s="529"/>
      <c r="CF11" s="580"/>
      <c r="CG11" s="1803" t="s">
        <v>562</v>
      </c>
      <c r="CH11" s="1803"/>
      <c r="CI11" s="1804"/>
      <c r="CJ11" s="1804"/>
      <c r="CK11" s="1804"/>
      <c r="CL11" s="33" t="s">
        <v>563</v>
      </c>
      <c r="CM11" s="465"/>
    </row>
    <row r="12" spans="1:98" ht="16.5" customHeight="1">
      <c r="B12" s="698"/>
      <c r="K12" s="1463"/>
      <c r="L12" s="1463"/>
      <c r="M12" s="2072"/>
      <c r="N12" s="2072"/>
      <c r="O12" s="2072"/>
      <c r="P12" s="2072"/>
      <c r="Q12" s="2072"/>
      <c r="S12" s="1471" t="s">
        <v>467</v>
      </c>
      <c r="T12" s="1687"/>
      <c r="U12" s="1294"/>
      <c r="V12" s="1737">
        <f>G21</f>
        <v>0</v>
      </c>
      <c r="W12" s="1737"/>
      <c r="X12" s="1737"/>
      <c r="Y12" s="1737"/>
      <c r="Z12" s="1737"/>
      <c r="AA12" s="1737"/>
      <c r="AB12" s="1737"/>
      <c r="AC12" s="1737"/>
      <c r="AD12" s="1737"/>
      <c r="AE12" s="1738"/>
      <c r="AF12" s="278"/>
      <c r="AH12" s="1" t="s">
        <v>550</v>
      </c>
      <c r="AO12" s="1463"/>
      <c r="AP12" s="1463"/>
      <c r="AQ12" s="2072"/>
      <c r="AR12" s="2072"/>
      <c r="AS12" s="2072"/>
      <c r="AT12" s="2072"/>
      <c r="AU12" s="2071"/>
      <c r="AW12" s="1471" t="s">
        <v>467</v>
      </c>
      <c r="AX12" s="1687"/>
      <c r="AY12" s="1294"/>
      <c r="AZ12" s="2180">
        <f>AK21</f>
        <v>0</v>
      </c>
      <c r="BA12" s="2180"/>
      <c r="BB12" s="2180"/>
      <c r="BC12" s="2180"/>
      <c r="BD12" s="2180"/>
      <c r="BE12" s="2180"/>
      <c r="BF12" s="2180"/>
      <c r="BG12" s="2180"/>
      <c r="BH12" s="2180"/>
      <c r="BI12" s="2181"/>
      <c r="BJ12" s="278"/>
      <c r="BL12" s="1" t="s">
        <v>550</v>
      </c>
      <c r="BS12" s="1463"/>
      <c r="BT12" s="1463"/>
      <c r="BU12" s="2072"/>
      <c r="BV12" s="2072"/>
      <c r="BW12" s="2072"/>
      <c r="BX12" s="2072"/>
      <c r="BY12" s="2071"/>
      <c r="CA12" s="1471" t="s">
        <v>467</v>
      </c>
      <c r="CB12" s="1687"/>
      <c r="CC12" s="1294"/>
      <c r="CD12" s="2175"/>
      <c r="CE12" s="2175"/>
      <c r="CF12" s="2175"/>
      <c r="CG12" s="2175"/>
      <c r="CH12" s="2175"/>
      <c r="CI12" s="2175"/>
      <c r="CJ12" s="2175"/>
      <c r="CK12" s="2175"/>
      <c r="CL12" s="2175"/>
      <c r="CM12" s="2176"/>
    </row>
    <row r="13" spans="1:98" ht="18.75" customHeight="1">
      <c r="B13" s="698"/>
      <c r="K13" s="808"/>
      <c r="L13" s="808"/>
      <c r="M13" s="538" t="s">
        <v>564</v>
      </c>
      <c r="N13" s="167">
        <f>'1.施工'!X11</f>
        <v>0</v>
      </c>
      <c r="O13" s="809"/>
      <c r="P13" s="809"/>
      <c r="Q13" s="809"/>
      <c r="S13" s="1591" t="s">
        <v>468</v>
      </c>
      <c r="T13" s="1681"/>
      <c r="U13" s="2"/>
      <c r="V13" s="1739"/>
      <c r="W13" s="1739"/>
      <c r="X13" s="1739"/>
      <c r="Y13" s="1739"/>
      <c r="Z13" s="1739"/>
      <c r="AA13" s="1739"/>
      <c r="AB13" s="1739"/>
      <c r="AC13" s="1739"/>
      <c r="AD13" s="1739"/>
      <c r="AE13" s="1740"/>
      <c r="AF13" s="579"/>
      <c r="AO13" s="808"/>
      <c r="AP13" s="808"/>
      <c r="AQ13" s="810" t="s">
        <v>564</v>
      </c>
      <c r="AR13" s="811">
        <f>AA11</f>
        <v>0</v>
      </c>
      <c r="AS13" s="809"/>
      <c r="AT13" s="809"/>
      <c r="AU13" s="809"/>
      <c r="AW13" s="1591" t="s">
        <v>468</v>
      </c>
      <c r="AX13" s="1681"/>
      <c r="AY13" s="2"/>
      <c r="AZ13" s="2182"/>
      <c r="BA13" s="2182"/>
      <c r="BB13" s="2182"/>
      <c r="BC13" s="2182"/>
      <c r="BD13" s="2182"/>
      <c r="BE13" s="2182"/>
      <c r="BF13" s="2182"/>
      <c r="BG13" s="2182"/>
      <c r="BH13" s="2182"/>
      <c r="BI13" s="2183"/>
      <c r="BJ13" s="579"/>
      <c r="BS13" s="808"/>
      <c r="BT13" s="808"/>
      <c r="BU13" s="810" t="s">
        <v>564</v>
      </c>
      <c r="BV13" s="811">
        <f>BE11</f>
        <v>0</v>
      </c>
      <c r="BW13" s="809"/>
      <c r="BX13" s="809"/>
      <c r="BY13" s="809"/>
      <c r="CA13" s="1591" t="s">
        <v>468</v>
      </c>
      <c r="CB13" s="1681"/>
      <c r="CC13" s="2"/>
      <c r="CD13" s="2177"/>
      <c r="CE13" s="2177"/>
      <c r="CF13" s="2177"/>
      <c r="CG13" s="2177"/>
      <c r="CH13" s="2177"/>
      <c r="CI13" s="2177"/>
      <c r="CJ13" s="2177"/>
      <c r="CK13" s="2177"/>
      <c r="CL13" s="2177"/>
      <c r="CM13" s="2178"/>
    </row>
    <row r="14" spans="1:98" ht="18.75" customHeight="1">
      <c r="B14" s="534"/>
      <c r="C14" s="1551" t="s">
        <v>565</v>
      </c>
      <c r="D14" s="1557"/>
      <c r="E14" s="1786"/>
      <c r="F14" s="2010" t="str">
        <f>登録!D8</f>
        <v>南部建設株式会社</v>
      </c>
      <c r="G14" s="2011"/>
      <c r="H14" s="2011"/>
      <c r="I14" s="2079"/>
      <c r="J14" s="812"/>
      <c r="K14" s="808"/>
      <c r="L14" s="808"/>
      <c r="M14" s="1179" t="s">
        <v>566</v>
      </c>
      <c r="N14" s="444">
        <f>'1.施工'!AB11</f>
        <v>0</v>
      </c>
      <c r="O14" s="33"/>
      <c r="P14" s="33"/>
      <c r="Q14" s="529"/>
      <c r="S14" s="1474" t="s">
        <v>148</v>
      </c>
      <c r="T14" s="1723"/>
      <c r="U14" s="32"/>
      <c r="V14" s="491" t="str">
        <f>登録!L9&amp;"／"&amp;登録!L10</f>
        <v>／</v>
      </c>
      <c r="W14" s="581"/>
      <c r="X14" s="582"/>
      <c r="Y14" s="537"/>
      <c r="Z14" s="537"/>
      <c r="AA14" s="537"/>
      <c r="AB14" s="33"/>
      <c r="AC14" s="33"/>
      <c r="AD14" s="33"/>
      <c r="AE14" s="546"/>
      <c r="AF14" s="579"/>
      <c r="AG14" s="1551" t="s">
        <v>565</v>
      </c>
      <c r="AH14" s="1557"/>
      <c r="AI14" s="1786"/>
      <c r="AJ14" s="2010" t="str">
        <f>F14</f>
        <v>南部建設株式会社</v>
      </c>
      <c r="AK14" s="2011"/>
      <c r="AL14" s="2011"/>
      <c r="AM14" s="2011"/>
      <c r="AN14" s="812"/>
      <c r="AO14" s="808"/>
      <c r="AP14" s="808"/>
      <c r="AQ14" s="1179" t="s">
        <v>566</v>
      </c>
      <c r="AR14" s="444">
        <f>AE11</f>
        <v>0</v>
      </c>
      <c r="AS14" s="33"/>
      <c r="AT14" s="33"/>
      <c r="AU14" s="529"/>
      <c r="AW14" s="1474" t="s">
        <v>148</v>
      </c>
      <c r="AX14" s="1723"/>
      <c r="AY14" s="32"/>
      <c r="AZ14" s="491" t="str">
        <f>登録!M9&amp;"／"&amp;登録!M10</f>
        <v>／</v>
      </c>
      <c r="BA14" s="581"/>
      <c r="BB14" s="582"/>
      <c r="BC14" s="537"/>
      <c r="BD14" s="537"/>
      <c r="BE14" s="537"/>
      <c r="BF14" s="33"/>
      <c r="BG14" s="33"/>
      <c r="BH14" s="33"/>
      <c r="BI14" s="546"/>
      <c r="BJ14" s="579"/>
      <c r="BK14" s="1551" t="s">
        <v>565</v>
      </c>
      <c r="BL14" s="1557"/>
      <c r="BM14" s="1786"/>
      <c r="BN14" s="2010" t="str">
        <f>AJ14</f>
        <v>南部建設株式会社</v>
      </c>
      <c r="BO14" s="2011"/>
      <c r="BP14" s="2011"/>
      <c r="BQ14" s="2011"/>
      <c r="BR14" s="812"/>
      <c r="BS14" s="808"/>
      <c r="BT14" s="808"/>
      <c r="BU14" s="1179" t="s">
        <v>566</v>
      </c>
      <c r="BV14" s="444">
        <f>BI11</f>
        <v>0</v>
      </c>
      <c r="BW14" s="33"/>
      <c r="BX14" s="33"/>
      <c r="BY14" s="529"/>
      <c r="CA14" s="1474" t="s">
        <v>148</v>
      </c>
      <c r="CB14" s="1723"/>
      <c r="CC14" s="32"/>
      <c r="CD14" s="444"/>
      <c r="CE14" s="583"/>
      <c r="CF14" s="584"/>
      <c r="CG14" s="33"/>
      <c r="CH14" s="33"/>
      <c r="CI14" s="33"/>
      <c r="CJ14" s="33"/>
      <c r="CK14" s="33"/>
      <c r="CL14" s="33"/>
      <c r="CM14" s="546"/>
    </row>
    <row r="15" spans="1:98" ht="15" customHeight="1">
      <c r="B15" s="316"/>
      <c r="C15" s="1787"/>
      <c r="D15" s="2151"/>
      <c r="E15" s="1788"/>
      <c r="F15" s="2012"/>
      <c r="G15" s="2013"/>
      <c r="H15" s="2013"/>
      <c r="I15" s="2080"/>
      <c r="J15" s="812"/>
      <c r="K15" s="807"/>
      <c r="L15" s="813"/>
      <c r="M15" s="1988">
        <f>'1.施工'!Q6</f>
        <v>0</v>
      </c>
      <c r="N15" s="1988"/>
      <c r="O15" s="1988"/>
      <c r="P15" s="1988"/>
      <c r="Q15" s="529"/>
      <c r="S15" s="1471" t="s">
        <v>470</v>
      </c>
      <c r="T15" s="1687"/>
      <c r="U15" s="2"/>
      <c r="V15" s="1175" t="s">
        <v>471</v>
      </c>
      <c r="W15" s="1688" t="str">
        <f>登録!L5</f>
        <v>　　年　　　月　　　日</v>
      </c>
      <c r="X15" s="1688" t="e">
        <v>#REF!</v>
      </c>
      <c r="Y15" s="1873" t="e">
        <v>#REF!</v>
      </c>
      <c r="Z15" s="1689" t="s">
        <v>472</v>
      </c>
      <c r="AA15" s="1473"/>
      <c r="AB15" s="1692" t="str">
        <f>登録!L4</f>
        <v>　　年　　　月　　　日</v>
      </c>
      <c r="AC15" s="1688"/>
      <c r="AD15" s="1688"/>
      <c r="AE15" s="1874"/>
      <c r="AF15" s="698"/>
      <c r="AG15" s="1787"/>
      <c r="AH15" s="2151"/>
      <c r="AI15" s="1788"/>
      <c r="AJ15" s="2012"/>
      <c r="AK15" s="2013"/>
      <c r="AL15" s="2013"/>
      <c r="AM15" s="2013"/>
      <c r="AN15" s="812"/>
      <c r="AO15" s="807"/>
      <c r="AP15" s="813"/>
      <c r="AQ15" s="1988">
        <f>U6</f>
        <v>0</v>
      </c>
      <c r="AR15" s="1988"/>
      <c r="AS15" s="1988"/>
      <c r="AT15" s="1988"/>
      <c r="AU15" s="529"/>
      <c r="AW15" s="1471" t="s">
        <v>470</v>
      </c>
      <c r="AX15" s="1687"/>
      <c r="AY15" s="2"/>
      <c r="AZ15" s="1175" t="s">
        <v>471</v>
      </c>
      <c r="BA15" s="2173">
        <f>登録!M5</f>
        <v>0</v>
      </c>
      <c r="BB15" s="2173" t="e">
        <v>#REF!</v>
      </c>
      <c r="BC15" s="2174" t="e">
        <v>#REF!</v>
      </c>
      <c r="BD15" s="1689" t="s">
        <v>472</v>
      </c>
      <c r="BE15" s="1473"/>
      <c r="BF15" s="1692">
        <f>登録!M4</f>
        <v>0</v>
      </c>
      <c r="BG15" s="1688"/>
      <c r="BH15" s="1688"/>
      <c r="BI15" s="1874"/>
      <c r="BJ15" s="698"/>
      <c r="BK15" s="1787"/>
      <c r="BL15" s="2151"/>
      <c r="BM15" s="1788"/>
      <c r="BN15" s="2012"/>
      <c r="BO15" s="2013"/>
      <c r="BP15" s="2013"/>
      <c r="BQ15" s="2013"/>
      <c r="BR15" s="812"/>
      <c r="BS15" s="807"/>
      <c r="BT15" s="813"/>
      <c r="BU15" s="1988">
        <f>AY6</f>
        <v>0</v>
      </c>
      <c r="BV15" s="1988"/>
      <c r="BW15" s="1988"/>
      <c r="BX15" s="1988"/>
      <c r="BY15" s="529"/>
      <c r="CA15" s="1471" t="s">
        <v>470</v>
      </c>
      <c r="CB15" s="1687"/>
      <c r="CC15" s="2"/>
      <c r="CD15" s="1175" t="s">
        <v>471</v>
      </c>
      <c r="CE15" s="2029"/>
      <c r="CF15" s="2029"/>
      <c r="CG15" s="2030"/>
      <c r="CH15" s="1689" t="s">
        <v>472</v>
      </c>
      <c r="CI15" s="1473"/>
      <c r="CJ15" s="2023"/>
      <c r="CK15" s="2024"/>
      <c r="CL15" s="2024"/>
      <c r="CM15" s="2025"/>
    </row>
    <row r="16" spans="1:98" ht="15" customHeight="1">
      <c r="B16" s="316"/>
      <c r="C16" s="1787"/>
      <c r="D16" s="2151"/>
      <c r="E16" s="1788"/>
      <c r="F16" s="2012"/>
      <c r="G16" s="2013"/>
      <c r="H16" s="2013"/>
      <c r="I16" s="2080"/>
      <c r="J16" s="812"/>
      <c r="K16" s="2172" t="s">
        <v>567</v>
      </c>
      <c r="L16" s="2172"/>
      <c r="M16" s="1989"/>
      <c r="N16" s="1989"/>
      <c r="O16" s="1989"/>
      <c r="P16" s="1989"/>
      <c r="S16" s="1553"/>
      <c r="T16" s="1554"/>
      <c r="U16" s="585"/>
      <c r="V16" s="1180" t="s">
        <v>473</v>
      </c>
      <c r="W16" s="1766" t="str">
        <f>登録!L6</f>
        <v>　　年　　　月　　　日</v>
      </c>
      <c r="X16" s="1766" t="e">
        <v>#REF!</v>
      </c>
      <c r="Y16" s="1985" t="e">
        <v>#REF!</v>
      </c>
      <c r="Z16" s="1690"/>
      <c r="AA16" s="1691"/>
      <c r="AB16" s="1875"/>
      <c r="AC16" s="1766"/>
      <c r="AD16" s="1766"/>
      <c r="AE16" s="1876"/>
      <c r="AF16" s="698"/>
      <c r="AG16" s="1787"/>
      <c r="AH16" s="2151"/>
      <c r="AI16" s="1788"/>
      <c r="AJ16" s="2012"/>
      <c r="AK16" s="2013"/>
      <c r="AL16" s="2013"/>
      <c r="AM16" s="2013"/>
      <c r="AN16" s="812"/>
      <c r="AO16" s="2172" t="s">
        <v>567</v>
      </c>
      <c r="AP16" s="2172"/>
      <c r="AQ16" s="1989"/>
      <c r="AR16" s="1989"/>
      <c r="AS16" s="1989"/>
      <c r="AT16" s="1989"/>
      <c r="AW16" s="1553"/>
      <c r="AX16" s="1554"/>
      <c r="AY16" s="585"/>
      <c r="AZ16" s="1180" t="s">
        <v>473</v>
      </c>
      <c r="BA16" s="2170">
        <f>登録!M6</f>
        <v>0</v>
      </c>
      <c r="BB16" s="2170" t="e">
        <v>#REF!</v>
      </c>
      <c r="BC16" s="2171" t="e">
        <v>#REF!</v>
      </c>
      <c r="BD16" s="1690"/>
      <c r="BE16" s="1691"/>
      <c r="BF16" s="1875"/>
      <c r="BG16" s="1766"/>
      <c r="BH16" s="1766"/>
      <c r="BI16" s="1876"/>
      <c r="BJ16" s="698"/>
      <c r="BK16" s="1787"/>
      <c r="BL16" s="2151"/>
      <c r="BM16" s="1788"/>
      <c r="BN16" s="2012"/>
      <c r="BO16" s="2013"/>
      <c r="BP16" s="2013"/>
      <c r="BQ16" s="2013"/>
      <c r="BR16" s="812"/>
      <c r="BS16" s="2172" t="s">
        <v>567</v>
      </c>
      <c r="BT16" s="2172"/>
      <c r="BU16" s="1989"/>
      <c r="BV16" s="1989"/>
      <c r="BW16" s="1989"/>
      <c r="BX16" s="1989"/>
      <c r="CA16" s="1553"/>
      <c r="CB16" s="1554"/>
      <c r="CC16" s="585"/>
      <c r="CD16" s="1180" t="s">
        <v>473</v>
      </c>
      <c r="CE16" s="2027"/>
      <c r="CF16" s="2027"/>
      <c r="CG16" s="2028"/>
      <c r="CH16" s="1690"/>
      <c r="CI16" s="1691"/>
      <c r="CJ16" s="2026"/>
      <c r="CK16" s="1720"/>
      <c r="CL16" s="1720"/>
      <c r="CM16" s="1721"/>
    </row>
    <row r="17" spans="2:91" ht="15.75" customHeight="1">
      <c r="B17" s="278"/>
      <c r="C17" s="1789"/>
      <c r="D17" s="2134"/>
      <c r="E17" s="1790"/>
      <c r="F17" s="2076">
        <f>登録!D45</f>
        <v>30360723117522</v>
      </c>
      <c r="G17" s="2077"/>
      <c r="H17" s="2077"/>
      <c r="I17" s="2078"/>
      <c r="J17" s="812"/>
      <c r="K17" s="2172"/>
      <c r="L17" s="2172"/>
      <c r="M17" s="1909">
        <f>'1.施工'!Q8</f>
        <v>0</v>
      </c>
      <c r="N17" s="1909"/>
      <c r="O17" s="1909"/>
      <c r="P17" s="1909"/>
      <c r="Q17" s="814"/>
      <c r="S17" s="278"/>
      <c r="T17" s="278"/>
      <c r="U17" s="278"/>
      <c r="V17" s="278"/>
      <c r="W17" s="529"/>
      <c r="X17" s="278"/>
      <c r="Y17" s="278"/>
      <c r="Z17" s="278"/>
      <c r="AA17" s="278"/>
      <c r="AB17" s="278" t="s">
        <v>475</v>
      </c>
      <c r="AC17" s="278"/>
      <c r="AD17" s="278"/>
      <c r="AE17" s="278"/>
      <c r="AF17" s="278"/>
      <c r="AG17" s="1789"/>
      <c r="AH17" s="2134"/>
      <c r="AI17" s="1790"/>
      <c r="AJ17" s="1986">
        <f>F17</f>
        <v>30360723117522</v>
      </c>
      <c r="AK17" s="1987"/>
      <c r="AL17" s="1987"/>
      <c r="AM17" s="1987"/>
      <c r="AN17" s="812"/>
      <c r="AO17" s="2172"/>
      <c r="AP17" s="2172"/>
      <c r="AQ17" s="1805">
        <f>U8</f>
        <v>0</v>
      </c>
      <c r="AR17" s="1805"/>
      <c r="AS17" s="1805"/>
      <c r="AT17" s="1805"/>
      <c r="AU17" s="814"/>
      <c r="AW17" s="278"/>
      <c r="AX17" s="278"/>
      <c r="AY17" s="278"/>
      <c r="AZ17" s="278"/>
      <c r="BA17" s="529"/>
      <c r="BB17" s="278"/>
      <c r="BC17" s="278"/>
      <c r="BD17" s="278"/>
      <c r="BE17" s="278"/>
      <c r="BF17" s="278" t="s">
        <v>475</v>
      </c>
      <c r="BG17" s="278"/>
      <c r="BH17" s="278"/>
      <c r="BI17" s="278"/>
      <c r="BJ17" s="278"/>
      <c r="BK17" s="1789"/>
      <c r="BL17" s="2134"/>
      <c r="BM17" s="1790"/>
      <c r="BN17" s="1986">
        <f>AJ17</f>
        <v>30360723117522</v>
      </c>
      <c r="BO17" s="1987"/>
      <c r="BP17" s="1987"/>
      <c r="BQ17" s="1987"/>
      <c r="BR17" s="812"/>
      <c r="BS17" s="2172"/>
      <c r="BT17" s="2172"/>
      <c r="BU17" s="1805">
        <f>AZ8</f>
        <v>0</v>
      </c>
      <c r="BV17" s="1805"/>
      <c r="BW17" s="1805"/>
      <c r="BX17" s="1805"/>
      <c r="BY17" s="814"/>
      <c r="CA17" s="278"/>
      <c r="CB17" s="278"/>
      <c r="CC17" s="278"/>
      <c r="CD17" s="278"/>
      <c r="CE17" s="529"/>
      <c r="CF17" s="278"/>
      <c r="CG17" s="278"/>
      <c r="CH17" s="278"/>
      <c r="CI17" s="278"/>
      <c r="CJ17" s="278" t="s">
        <v>475</v>
      </c>
      <c r="CK17" s="278"/>
      <c r="CL17" s="278"/>
      <c r="CM17" s="278"/>
    </row>
    <row r="18" spans="2:91" ht="13.5" customHeight="1">
      <c r="B18" s="1175"/>
      <c r="C18" s="586"/>
      <c r="D18" s="586"/>
      <c r="E18" s="586"/>
      <c r="F18" s="815"/>
      <c r="G18" s="815"/>
      <c r="H18" s="815"/>
      <c r="I18" s="815"/>
      <c r="J18" s="816"/>
      <c r="K18" s="1463" t="s">
        <v>152</v>
      </c>
      <c r="L18" s="1463"/>
      <c r="M18" s="2020">
        <f>'1.施工'!Y6</f>
        <v>0</v>
      </c>
      <c r="N18" s="2020"/>
      <c r="O18" s="2020"/>
      <c r="P18" s="2020"/>
      <c r="S18" s="1551" t="s">
        <v>568</v>
      </c>
      <c r="T18" s="1786"/>
      <c r="U18" s="1759" t="s">
        <v>476</v>
      </c>
      <c r="V18" s="1760"/>
      <c r="W18" s="1761"/>
      <c r="X18" s="1698" t="s">
        <v>477</v>
      </c>
      <c r="Y18" s="1699"/>
      <c r="Z18" s="1699"/>
      <c r="AA18" s="1699"/>
      <c r="AB18" s="1762"/>
      <c r="AC18" s="1312"/>
      <c r="AD18" s="1699" t="s">
        <v>460</v>
      </c>
      <c r="AE18" s="1700"/>
      <c r="AF18" s="540"/>
      <c r="AG18" s="586"/>
      <c r="AH18" s="586"/>
      <c r="AI18" s="586"/>
      <c r="AJ18" s="815"/>
      <c r="AK18" s="815"/>
      <c r="AL18" s="815"/>
      <c r="AM18" s="815"/>
      <c r="AN18" s="816"/>
      <c r="AO18" s="1463" t="s">
        <v>152</v>
      </c>
      <c r="AP18" s="1463"/>
      <c r="AQ18" s="2020">
        <f>AB6</f>
        <v>0</v>
      </c>
      <c r="AR18" s="2020"/>
      <c r="AS18" s="2020"/>
      <c r="AT18" s="2020"/>
      <c r="AW18" s="1551" t="s">
        <v>568</v>
      </c>
      <c r="AX18" s="1786"/>
      <c r="AY18" s="1759" t="s">
        <v>476</v>
      </c>
      <c r="AZ18" s="1760"/>
      <c r="BA18" s="1761"/>
      <c r="BB18" s="1698" t="s">
        <v>477</v>
      </c>
      <c r="BC18" s="1699"/>
      <c r="BD18" s="1699"/>
      <c r="BE18" s="1699"/>
      <c r="BF18" s="1762"/>
      <c r="BG18" s="1312"/>
      <c r="BH18" s="1699" t="s">
        <v>460</v>
      </c>
      <c r="BI18" s="1700"/>
      <c r="BJ18" s="540"/>
      <c r="BK18" s="586"/>
      <c r="BL18" s="586"/>
      <c r="BM18" s="586"/>
      <c r="BN18" s="815"/>
      <c r="BO18" s="815"/>
      <c r="BP18" s="815"/>
      <c r="BQ18" s="815"/>
      <c r="BR18" s="816"/>
      <c r="BS18" s="1463" t="s">
        <v>152</v>
      </c>
      <c r="BT18" s="1463"/>
      <c r="BU18" s="2020">
        <f>BF6</f>
        <v>0</v>
      </c>
      <c r="BV18" s="2020"/>
      <c r="BW18" s="2020"/>
      <c r="BX18" s="2020"/>
      <c r="CA18" s="1551" t="s">
        <v>568</v>
      </c>
      <c r="CB18" s="1786"/>
      <c r="CC18" s="1759" t="s">
        <v>476</v>
      </c>
      <c r="CD18" s="1760"/>
      <c r="CE18" s="1761"/>
      <c r="CF18" s="1698" t="s">
        <v>477</v>
      </c>
      <c r="CG18" s="1699"/>
      <c r="CH18" s="1699"/>
      <c r="CI18" s="1699"/>
      <c r="CJ18" s="1762"/>
      <c r="CK18" s="1312"/>
      <c r="CL18" s="1699" t="s">
        <v>460</v>
      </c>
      <c r="CM18" s="1700"/>
    </row>
    <row r="19" spans="2:91" ht="17.25" customHeight="1">
      <c r="B19" s="539"/>
      <c r="C19" s="278"/>
      <c r="D19" s="278"/>
      <c r="E19" s="278"/>
      <c r="F19" s="1569"/>
      <c r="G19" s="1569"/>
      <c r="H19" s="1569"/>
      <c r="I19" s="1569"/>
      <c r="J19" s="1569"/>
      <c r="K19" s="1463"/>
      <c r="L19" s="1463"/>
      <c r="M19" s="1804"/>
      <c r="N19" s="1804"/>
      <c r="O19" s="1804"/>
      <c r="P19" s="1804"/>
      <c r="Q19" s="817"/>
      <c r="S19" s="1787"/>
      <c r="T19" s="1788"/>
      <c r="U19" s="1877">
        <f>登録!L23</f>
        <v>0</v>
      </c>
      <c r="V19" s="1878"/>
      <c r="W19" s="1558" t="s">
        <v>569</v>
      </c>
      <c r="X19" s="1753" t="str">
        <f>IF(U19=0," 大臣　特定　　知事　一般",登録!L24)</f>
        <v xml:space="preserve"> 大臣　特定　　知事　一般</v>
      </c>
      <c r="Y19" s="1755">
        <f>登録!L25</f>
        <v>0</v>
      </c>
      <c r="Z19" s="2160" t="s">
        <v>462</v>
      </c>
      <c r="AA19" s="1722">
        <f>登録!L26</f>
        <v>0</v>
      </c>
      <c r="AB19" s="2161" t="s">
        <v>463</v>
      </c>
      <c r="AC19" s="1313"/>
      <c r="AD19" s="1881" t="str">
        <f>登録!L27</f>
        <v>　　年　　　月　　　日</v>
      </c>
      <c r="AE19" s="1882"/>
      <c r="AF19" s="540"/>
      <c r="AG19" s="278"/>
      <c r="AH19" s="278"/>
      <c r="AI19" s="278"/>
      <c r="AJ19" s="1569"/>
      <c r="AK19" s="1569"/>
      <c r="AL19" s="1569"/>
      <c r="AM19" s="1569"/>
      <c r="AN19" s="1569"/>
      <c r="AO19" s="1463"/>
      <c r="AP19" s="1463"/>
      <c r="AQ19" s="1804"/>
      <c r="AR19" s="1804"/>
      <c r="AS19" s="1804"/>
      <c r="AT19" s="1804"/>
      <c r="AU19" s="817" t="s">
        <v>570</v>
      </c>
      <c r="AW19" s="1787"/>
      <c r="AX19" s="1788"/>
      <c r="AY19" s="1877">
        <f>登録!M23</f>
        <v>0</v>
      </c>
      <c r="AZ19" s="1878"/>
      <c r="BA19" s="1558" t="s">
        <v>569</v>
      </c>
      <c r="BB19" s="1753" t="str">
        <f>IF(AY19=0," 大臣　特定　　知事　一般",登録!M24)</f>
        <v xml:space="preserve"> 大臣　特定　　知事　一般</v>
      </c>
      <c r="BC19" s="1755">
        <f>登録!M25</f>
        <v>0</v>
      </c>
      <c r="BD19" s="2160" t="s">
        <v>462</v>
      </c>
      <c r="BE19" s="1722">
        <f>登録!M26</f>
        <v>0</v>
      </c>
      <c r="BF19" s="2161" t="s">
        <v>463</v>
      </c>
      <c r="BG19" s="1313"/>
      <c r="BH19" s="1881" t="str">
        <f>登録!M27</f>
        <v>　　年　　　月　　　日</v>
      </c>
      <c r="BI19" s="1882"/>
      <c r="BJ19" s="540"/>
      <c r="BK19" s="278"/>
      <c r="BL19" s="278"/>
      <c r="BM19" s="278"/>
      <c r="BN19" s="1569"/>
      <c r="BO19" s="1569"/>
      <c r="BP19" s="1569"/>
      <c r="BQ19" s="1569"/>
      <c r="BR19" s="1569"/>
      <c r="BS19" s="1463"/>
      <c r="BT19" s="1463"/>
      <c r="BU19" s="1804"/>
      <c r="BV19" s="1804"/>
      <c r="BW19" s="1804"/>
      <c r="BX19" s="1804"/>
      <c r="BY19" s="817"/>
      <c r="CA19" s="1787"/>
      <c r="CB19" s="1788"/>
      <c r="CC19" s="2107"/>
      <c r="CD19" s="2108"/>
      <c r="CE19" s="1558" t="s">
        <v>569</v>
      </c>
      <c r="CF19" s="2111" t="str">
        <f>IF(CC19=0," 大臣　特定　　知事　一般",登録!M24)</f>
        <v xml:space="preserve"> 大臣　特定　　知事　一般</v>
      </c>
      <c r="CG19" s="1784"/>
      <c r="CH19" s="2160" t="s">
        <v>462</v>
      </c>
      <c r="CI19" s="1525"/>
      <c r="CJ19" s="2161" t="s">
        <v>463</v>
      </c>
      <c r="CK19" s="1313"/>
      <c r="CL19" s="2106" t="s">
        <v>205</v>
      </c>
      <c r="CM19" s="1941"/>
    </row>
    <row r="20" spans="2:91" ht="16.5" customHeight="1">
      <c r="B20" s="539"/>
      <c r="C20" s="1" t="s">
        <v>571</v>
      </c>
      <c r="D20" s="818"/>
      <c r="E20" s="818"/>
      <c r="F20" s="818"/>
      <c r="G20" s="818"/>
      <c r="H20" s="529"/>
      <c r="R20" s="529"/>
      <c r="S20" s="1787"/>
      <c r="T20" s="1788"/>
      <c r="U20" s="1879"/>
      <c r="V20" s="1880"/>
      <c r="W20" s="1476"/>
      <c r="X20" s="1754"/>
      <c r="Y20" s="1756"/>
      <c r="Z20" s="1708"/>
      <c r="AA20" s="1671" t="e">
        <v>#REF!</v>
      </c>
      <c r="AB20" s="1712"/>
      <c r="AC20" s="587"/>
      <c r="AD20" s="1883"/>
      <c r="AE20" s="1884"/>
      <c r="AF20" s="278"/>
      <c r="AG20" s="1" t="s">
        <v>571</v>
      </c>
      <c r="AH20" s="818"/>
      <c r="AI20" s="818"/>
      <c r="AJ20" s="818"/>
      <c r="AK20" s="818"/>
      <c r="AL20" s="529"/>
      <c r="AV20" s="529"/>
      <c r="AW20" s="1787"/>
      <c r="AX20" s="1788"/>
      <c r="AY20" s="1879"/>
      <c r="AZ20" s="1880"/>
      <c r="BA20" s="1476"/>
      <c r="BB20" s="1754"/>
      <c r="BC20" s="1756"/>
      <c r="BD20" s="1708"/>
      <c r="BE20" s="1671" t="e">
        <v>#REF!</v>
      </c>
      <c r="BF20" s="1712"/>
      <c r="BG20" s="587"/>
      <c r="BH20" s="1883"/>
      <c r="BI20" s="1884"/>
      <c r="BJ20" s="278"/>
      <c r="BK20" s="1" t="s">
        <v>571</v>
      </c>
      <c r="BL20" s="818"/>
      <c r="BM20" s="818"/>
      <c r="BN20" s="818"/>
      <c r="BO20" s="818"/>
      <c r="BP20" s="529"/>
      <c r="BZ20" s="529"/>
      <c r="CA20" s="1787"/>
      <c r="CB20" s="1788"/>
      <c r="CC20" s="2109"/>
      <c r="CD20" s="2110"/>
      <c r="CE20" s="1476"/>
      <c r="CF20" s="2112"/>
      <c r="CG20" s="1829"/>
      <c r="CH20" s="1708"/>
      <c r="CI20" s="1495"/>
      <c r="CJ20" s="1712"/>
      <c r="CK20" s="587"/>
      <c r="CL20" s="2100"/>
      <c r="CM20" s="2101"/>
    </row>
    <row r="21" spans="2:91" ht="16.5" customHeight="1">
      <c r="B21" s="539"/>
      <c r="C21" s="1642" t="s">
        <v>467</v>
      </c>
      <c r="D21" s="1545"/>
      <c r="E21" s="1552"/>
      <c r="F21" s="1314"/>
      <c r="G21" s="2066">
        <f>'1.施工'!$D$14</f>
        <v>0</v>
      </c>
      <c r="H21" s="2066"/>
      <c r="I21" s="2066"/>
      <c r="J21" s="2066"/>
      <c r="K21" s="2066"/>
      <c r="L21" s="2066"/>
      <c r="M21" s="2066"/>
      <c r="N21" s="2066"/>
      <c r="O21" s="2066"/>
      <c r="P21" s="2066"/>
      <c r="Q21" s="2067"/>
      <c r="S21" s="1787"/>
      <c r="T21" s="1788"/>
      <c r="U21" s="1864">
        <f>登録!L28</f>
        <v>0</v>
      </c>
      <c r="V21" s="1865"/>
      <c r="W21" s="1473" t="s">
        <v>569</v>
      </c>
      <c r="X21" s="1908" t="str">
        <f>IF(U21=0,"大臣　特定 　  知事　一般",登録!L29)</f>
        <v>大臣　特定 　  知事　一般</v>
      </c>
      <c r="Y21" s="1868">
        <f>登録!L30</f>
        <v>0</v>
      </c>
      <c r="Z21" s="2153" t="s">
        <v>462</v>
      </c>
      <c r="AA21" s="1668" t="str">
        <f>IF(U21=0,"",登録!L31)</f>
        <v/>
      </c>
      <c r="AB21" s="2155" t="s">
        <v>463</v>
      </c>
      <c r="AC21" s="1315"/>
      <c r="AD21" s="1883" t="str">
        <f>IF(U21=0,"　 年　  　月　　  日",登録!L32)</f>
        <v>　 年　  　月　　  日</v>
      </c>
      <c r="AE21" s="1884"/>
      <c r="AF21" s="1175"/>
      <c r="AG21" s="1642" t="s">
        <v>467</v>
      </c>
      <c r="AH21" s="1545"/>
      <c r="AI21" s="1552"/>
      <c r="AJ21" s="1314"/>
      <c r="AK21" s="2066">
        <f>'1.施工'!$D$14</f>
        <v>0</v>
      </c>
      <c r="AL21" s="2066"/>
      <c r="AM21" s="2066"/>
      <c r="AN21" s="2066"/>
      <c r="AO21" s="2066"/>
      <c r="AP21" s="2066"/>
      <c r="AQ21" s="2066"/>
      <c r="AR21" s="2066"/>
      <c r="AS21" s="2066"/>
      <c r="AT21" s="2066"/>
      <c r="AU21" s="2067"/>
      <c r="AW21" s="1787"/>
      <c r="AX21" s="1788"/>
      <c r="AY21" s="1864">
        <f>登録!M28</f>
        <v>0</v>
      </c>
      <c r="AZ21" s="1865"/>
      <c r="BA21" s="1473" t="s">
        <v>569</v>
      </c>
      <c r="BB21" s="1908" t="str">
        <f>IF(AY21=0,"大臣　特定 　  知事　一般",登録!M29)</f>
        <v>大臣　特定 　  知事　一般</v>
      </c>
      <c r="BC21" s="1868">
        <f>登録!M30</f>
        <v>0</v>
      </c>
      <c r="BD21" s="2153" t="s">
        <v>462</v>
      </c>
      <c r="BE21" s="1668" t="str">
        <f>IF(AY21=0,"",登録!M31)</f>
        <v/>
      </c>
      <c r="BF21" s="2155" t="s">
        <v>463</v>
      </c>
      <c r="BG21" s="1315"/>
      <c r="BH21" s="1883" t="str">
        <f>IF(AY21=0,"　 年　  　月　　  日",登録!M32)</f>
        <v>　 年　  　月　　  日</v>
      </c>
      <c r="BI21" s="1884"/>
      <c r="BJ21" s="1175"/>
      <c r="BK21" s="1642" t="s">
        <v>467</v>
      </c>
      <c r="BL21" s="1545"/>
      <c r="BM21" s="1552"/>
      <c r="BN21" s="1314"/>
      <c r="BO21" s="2066">
        <f>'1.施工'!$D$14</f>
        <v>0</v>
      </c>
      <c r="BP21" s="2066"/>
      <c r="BQ21" s="2066"/>
      <c r="BR21" s="2066"/>
      <c r="BS21" s="2066"/>
      <c r="BT21" s="2066"/>
      <c r="BU21" s="2066"/>
      <c r="BV21" s="2066"/>
      <c r="BW21" s="2066"/>
      <c r="BX21" s="2066"/>
      <c r="BY21" s="2067"/>
      <c r="CA21" s="1787"/>
      <c r="CB21" s="1788"/>
      <c r="CC21" s="2021"/>
      <c r="CD21" s="1632"/>
      <c r="CE21" s="1473" t="s">
        <v>569</v>
      </c>
      <c r="CF21" s="2104" t="str">
        <f>IF(CC21=0,"大臣　特定 　  知事　一般",登録!M29)</f>
        <v>大臣　特定 　  知事　一般</v>
      </c>
      <c r="CG21" s="1749"/>
      <c r="CH21" s="2153" t="s">
        <v>462</v>
      </c>
      <c r="CI21" s="1493"/>
      <c r="CJ21" s="2155" t="s">
        <v>463</v>
      </c>
      <c r="CK21" s="1315"/>
      <c r="CL21" s="2100" t="s">
        <v>572</v>
      </c>
      <c r="CM21" s="2101"/>
    </row>
    <row r="22" spans="2:91" ht="14.25" customHeight="1">
      <c r="B22" s="539"/>
      <c r="C22" s="1591" t="s">
        <v>468</v>
      </c>
      <c r="D22" s="1546"/>
      <c r="E22" s="1681"/>
      <c r="F22" s="819"/>
      <c r="G22" s="2068"/>
      <c r="H22" s="2068"/>
      <c r="I22" s="2068"/>
      <c r="J22" s="2068"/>
      <c r="K22" s="2068"/>
      <c r="L22" s="2068"/>
      <c r="M22" s="2068"/>
      <c r="N22" s="2068"/>
      <c r="O22" s="2068"/>
      <c r="P22" s="2068"/>
      <c r="Q22" s="2069"/>
      <c r="S22" s="1789"/>
      <c r="T22" s="1790"/>
      <c r="U22" s="1866"/>
      <c r="V22" s="1867"/>
      <c r="W22" s="1691"/>
      <c r="X22" s="1705"/>
      <c r="Y22" s="1869"/>
      <c r="Z22" s="2154"/>
      <c r="AA22" s="1711" t="e">
        <v>#REF!</v>
      </c>
      <c r="AB22" s="2156"/>
      <c r="AC22" s="588"/>
      <c r="AD22" s="1906"/>
      <c r="AE22" s="1907"/>
      <c r="AF22" s="316"/>
      <c r="AG22" s="1591" t="s">
        <v>468</v>
      </c>
      <c r="AH22" s="1546"/>
      <c r="AI22" s="1681"/>
      <c r="AJ22" s="819"/>
      <c r="AK22" s="2068"/>
      <c r="AL22" s="2068"/>
      <c r="AM22" s="2068"/>
      <c r="AN22" s="2068"/>
      <c r="AO22" s="2068"/>
      <c r="AP22" s="2068"/>
      <c r="AQ22" s="2068"/>
      <c r="AR22" s="2068"/>
      <c r="AS22" s="2068"/>
      <c r="AT22" s="2068"/>
      <c r="AU22" s="2069"/>
      <c r="AW22" s="1789"/>
      <c r="AX22" s="1790"/>
      <c r="AY22" s="1866"/>
      <c r="AZ22" s="1867"/>
      <c r="BA22" s="1691"/>
      <c r="BB22" s="1705"/>
      <c r="BC22" s="1869"/>
      <c r="BD22" s="2154"/>
      <c r="BE22" s="1711" t="e">
        <v>#REF!</v>
      </c>
      <c r="BF22" s="2156"/>
      <c r="BG22" s="588"/>
      <c r="BH22" s="1906"/>
      <c r="BI22" s="1907"/>
      <c r="BJ22" s="316"/>
      <c r="BK22" s="1591" t="s">
        <v>468</v>
      </c>
      <c r="BL22" s="1546"/>
      <c r="BM22" s="1681"/>
      <c r="BN22" s="819"/>
      <c r="BO22" s="2068"/>
      <c r="BP22" s="2068"/>
      <c r="BQ22" s="2068"/>
      <c r="BR22" s="2068"/>
      <c r="BS22" s="2068"/>
      <c r="BT22" s="2068"/>
      <c r="BU22" s="2068"/>
      <c r="BV22" s="2068"/>
      <c r="BW22" s="2068"/>
      <c r="BX22" s="2068"/>
      <c r="BY22" s="2069"/>
      <c r="CA22" s="1789"/>
      <c r="CB22" s="1790"/>
      <c r="CC22" s="1855"/>
      <c r="CD22" s="2022"/>
      <c r="CE22" s="1691"/>
      <c r="CF22" s="2105"/>
      <c r="CG22" s="1750"/>
      <c r="CH22" s="2154"/>
      <c r="CI22" s="1752"/>
      <c r="CJ22" s="2156"/>
      <c r="CK22" s="588"/>
      <c r="CL22" s="2102"/>
      <c r="CM22" s="2103"/>
    </row>
    <row r="23" spans="2:91" ht="16.5" customHeight="1">
      <c r="B23" s="278"/>
      <c r="C23" s="1474" t="s">
        <v>148</v>
      </c>
      <c r="D23" s="1475"/>
      <c r="E23" s="1723"/>
      <c r="F23" s="32"/>
      <c r="G23" s="2009" t="str">
        <f>'1.施工'!R14</f>
        <v>／</v>
      </c>
      <c r="H23" s="2009"/>
      <c r="I23" s="2009"/>
      <c r="J23" s="2009"/>
      <c r="K23" s="2009"/>
      <c r="L23" s="2009"/>
      <c r="M23" s="2009"/>
      <c r="N23" s="2009"/>
      <c r="O23" s="2009"/>
      <c r="P23" s="2009"/>
      <c r="Q23" s="546"/>
      <c r="S23" s="278"/>
      <c r="T23" s="278"/>
      <c r="U23" s="278"/>
      <c r="V23" s="278"/>
      <c r="W23" s="278"/>
      <c r="X23" s="278"/>
      <c r="Y23" s="278"/>
      <c r="Z23" s="278"/>
      <c r="AA23" s="278"/>
      <c r="AB23" s="278"/>
      <c r="AC23" s="278"/>
      <c r="AD23" s="278"/>
      <c r="AE23" s="278"/>
      <c r="AF23" s="316"/>
      <c r="AG23" s="1474" t="s">
        <v>148</v>
      </c>
      <c r="AH23" s="1475"/>
      <c r="AI23" s="1723"/>
      <c r="AJ23" s="32"/>
      <c r="AK23" s="2009" t="str">
        <f>V14</f>
        <v>／</v>
      </c>
      <c r="AL23" s="2009"/>
      <c r="AM23" s="2009"/>
      <c r="AN23" s="2009"/>
      <c r="AO23" s="2009"/>
      <c r="AP23" s="2009"/>
      <c r="AQ23" s="2009"/>
      <c r="AR23" s="2009"/>
      <c r="AS23" s="2009"/>
      <c r="AT23" s="2009"/>
      <c r="AU23" s="546"/>
      <c r="AW23" s="278"/>
      <c r="AX23" s="278"/>
      <c r="AY23" s="278"/>
      <c r="AZ23" s="278"/>
      <c r="BA23" s="278"/>
      <c r="BB23" s="278"/>
      <c r="BC23" s="278"/>
      <c r="BD23" s="278"/>
      <c r="BE23" s="278"/>
      <c r="BF23" s="278"/>
      <c r="BG23" s="278"/>
      <c r="BH23" s="278"/>
      <c r="BI23" s="278"/>
      <c r="BJ23" s="316"/>
      <c r="BK23" s="1474" t="s">
        <v>148</v>
      </c>
      <c r="BL23" s="1475"/>
      <c r="BM23" s="1723"/>
      <c r="BN23" s="32"/>
      <c r="BO23" s="2009" t="str">
        <f>AZ14</f>
        <v>／</v>
      </c>
      <c r="BP23" s="2009"/>
      <c r="BQ23" s="2009"/>
      <c r="BR23" s="2009"/>
      <c r="BS23" s="2009"/>
      <c r="BT23" s="2009"/>
      <c r="BU23" s="2009"/>
      <c r="BV23" s="2009"/>
      <c r="BW23" s="2009"/>
      <c r="BX23" s="2009"/>
      <c r="BY23" s="546"/>
      <c r="CA23" s="278"/>
      <c r="CB23" s="278"/>
      <c r="CC23" s="278"/>
      <c r="CD23" s="278"/>
      <c r="CE23" s="278"/>
      <c r="CF23" s="278"/>
      <c r="CG23" s="278"/>
      <c r="CH23" s="278"/>
      <c r="CI23" s="278"/>
      <c r="CJ23" s="278"/>
      <c r="CK23" s="278"/>
      <c r="CL23" s="278"/>
      <c r="CM23" s="278"/>
    </row>
    <row r="24" spans="2:91" ht="15" customHeight="1">
      <c r="B24" s="540"/>
      <c r="C24" s="1471" t="s">
        <v>573</v>
      </c>
      <c r="D24" s="1472"/>
      <c r="E24" s="1687"/>
      <c r="F24" s="538" t="s">
        <v>471</v>
      </c>
      <c r="G24" s="2024" t="str">
        <f>'1.施工'!S15</f>
        <v>　　年　　　月　　　日</v>
      </c>
      <c r="H24" s="2024"/>
      <c r="I24" s="2024"/>
      <c r="J24" s="820"/>
      <c r="K24" s="278"/>
      <c r="L24" s="1689" t="s">
        <v>574</v>
      </c>
      <c r="M24" s="1472"/>
      <c r="N24" s="1473"/>
      <c r="O24" s="2001" t="str">
        <f>'1.施工'!Y15</f>
        <v>　　年　　　月　　　日</v>
      </c>
      <c r="P24" s="2002"/>
      <c r="Q24" s="2003"/>
      <c r="S24" s="1551" t="s">
        <v>486</v>
      </c>
      <c r="T24" s="1786"/>
      <c r="U24" s="1682" t="s">
        <v>487</v>
      </c>
      <c r="V24" s="1684"/>
      <c r="W24" s="1701" t="s">
        <v>488</v>
      </c>
      <c r="X24" s="1701"/>
      <c r="Y24" s="1701"/>
      <c r="Z24" s="2141" t="s">
        <v>489</v>
      </c>
      <c r="AA24" s="2150"/>
      <c r="AB24" s="2150"/>
      <c r="AC24" s="2142"/>
      <c r="AD24" s="1702" t="s">
        <v>490</v>
      </c>
      <c r="AE24" s="1703"/>
      <c r="AF24" s="316"/>
      <c r="AG24" s="1471" t="s">
        <v>573</v>
      </c>
      <c r="AH24" s="1472"/>
      <c r="AI24" s="1687"/>
      <c r="AJ24" s="538" t="s">
        <v>471</v>
      </c>
      <c r="AK24" s="2024" t="str">
        <f>W15</f>
        <v>　　年　　　月　　　日</v>
      </c>
      <c r="AL24" s="2024"/>
      <c r="AM24" s="2024"/>
      <c r="AN24" s="820"/>
      <c r="AO24" s="278"/>
      <c r="AP24" s="1689" t="s">
        <v>575</v>
      </c>
      <c r="AQ24" s="1472"/>
      <c r="AR24" s="1473"/>
      <c r="AS24" s="2001" t="str">
        <f>AB15</f>
        <v>　　年　　　月　　　日</v>
      </c>
      <c r="AT24" s="2002"/>
      <c r="AU24" s="2003"/>
      <c r="AW24" s="1551" t="s">
        <v>486</v>
      </c>
      <c r="AX24" s="1786"/>
      <c r="AY24" s="1682" t="s">
        <v>487</v>
      </c>
      <c r="AZ24" s="1684"/>
      <c r="BA24" s="1701" t="s">
        <v>488</v>
      </c>
      <c r="BB24" s="1701"/>
      <c r="BC24" s="1701"/>
      <c r="BD24" s="2141" t="s">
        <v>489</v>
      </c>
      <c r="BE24" s="2150"/>
      <c r="BF24" s="2150"/>
      <c r="BG24" s="2142"/>
      <c r="BH24" s="1702" t="s">
        <v>490</v>
      </c>
      <c r="BI24" s="1703"/>
      <c r="BJ24" s="316"/>
      <c r="BK24" s="1471" t="s">
        <v>573</v>
      </c>
      <c r="BL24" s="1472"/>
      <c r="BM24" s="1687"/>
      <c r="BN24" s="538" t="s">
        <v>471</v>
      </c>
      <c r="BO24" s="2113">
        <f>BA15</f>
        <v>0</v>
      </c>
      <c r="BP24" s="2113"/>
      <c r="BQ24" s="2113"/>
      <c r="BR24" s="820"/>
      <c r="BS24" s="278"/>
      <c r="BT24" s="1689" t="s">
        <v>576</v>
      </c>
      <c r="BU24" s="1472"/>
      <c r="BV24" s="1473"/>
      <c r="BW24" s="2001">
        <f>BF15</f>
        <v>0</v>
      </c>
      <c r="BX24" s="2002"/>
      <c r="BY24" s="2003"/>
      <c r="CA24" s="1551" t="s">
        <v>486</v>
      </c>
      <c r="CB24" s="1786"/>
      <c r="CC24" s="1682" t="s">
        <v>487</v>
      </c>
      <c r="CD24" s="1684"/>
      <c r="CE24" s="1701" t="s">
        <v>488</v>
      </c>
      <c r="CF24" s="1701"/>
      <c r="CG24" s="1701"/>
      <c r="CH24" s="2141" t="s">
        <v>489</v>
      </c>
      <c r="CI24" s="2150"/>
      <c r="CJ24" s="2150"/>
      <c r="CK24" s="2142"/>
      <c r="CL24" s="1702" t="s">
        <v>490</v>
      </c>
      <c r="CM24" s="1703"/>
    </row>
    <row r="25" spans="2:91" ht="15" customHeight="1">
      <c r="B25" s="541"/>
      <c r="C25" s="1553"/>
      <c r="D25" s="1555"/>
      <c r="E25" s="1554"/>
      <c r="F25" s="535" t="s">
        <v>473</v>
      </c>
      <c r="G25" s="1720" t="str">
        <f>'1.施工'!S16</f>
        <v>　　年　　　月　　　日</v>
      </c>
      <c r="H25" s="1720"/>
      <c r="I25" s="1720"/>
      <c r="J25" s="821"/>
      <c r="K25" s="822"/>
      <c r="L25" s="1690" t="s">
        <v>577</v>
      </c>
      <c r="M25" s="1555"/>
      <c r="N25" s="1691"/>
      <c r="O25" s="2004"/>
      <c r="P25" s="2005"/>
      <c r="Q25" s="2006"/>
      <c r="S25" s="1787"/>
      <c r="T25" s="1788"/>
      <c r="U25" s="1660"/>
      <c r="V25" s="1661"/>
      <c r="W25" s="1667">
        <f>登録!L37</f>
        <v>0</v>
      </c>
      <c r="X25" s="1668"/>
      <c r="Y25" s="1669"/>
      <c r="Z25" s="1667">
        <f>登録!L38</f>
        <v>0</v>
      </c>
      <c r="AA25" s="1668"/>
      <c r="AB25" s="1668"/>
      <c r="AC25" s="1669"/>
      <c r="AD25" s="1673">
        <f>登録!L39</f>
        <v>0</v>
      </c>
      <c r="AE25" s="1596"/>
      <c r="AF25" s="316"/>
      <c r="AG25" s="1553"/>
      <c r="AH25" s="1555"/>
      <c r="AI25" s="1554"/>
      <c r="AJ25" s="535" t="s">
        <v>473</v>
      </c>
      <c r="AK25" s="1720" t="str">
        <f>W16</f>
        <v>　　年　　　月　　　日</v>
      </c>
      <c r="AL25" s="1720"/>
      <c r="AM25" s="1720"/>
      <c r="AN25" s="821"/>
      <c r="AO25" s="822"/>
      <c r="AP25" s="1690"/>
      <c r="AQ25" s="1555"/>
      <c r="AR25" s="1691"/>
      <c r="AS25" s="2004"/>
      <c r="AT25" s="2005"/>
      <c r="AU25" s="2006"/>
      <c r="AW25" s="1787"/>
      <c r="AX25" s="1788"/>
      <c r="AY25" s="1660"/>
      <c r="AZ25" s="1661"/>
      <c r="BA25" s="1667">
        <f>登録!M37</f>
        <v>0</v>
      </c>
      <c r="BB25" s="1668"/>
      <c r="BC25" s="1669"/>
      <c r="BD25" s="1667">
        <f>登録!M38</f>
        <v>0</v>
      </c>
      <c r="BE25" s="1668"/>
      <c r="BF25" s="1668"/>
      <c r="BG25" s="1669"/>
      <c r="BH25" s="1673">
        <f>登録!M39</f>
        <v>0</v>
      </c>
      <c r="BI25" s="1596"/>
      <c r="BJ25" s="316"/>
      <c r="BK25" s="1553"/>
      <c r="BL25" s="1555"/>
      <c r="BM25" s="1554"/>
      <c r="BN25" s="535" t="s">
        <v>473</v>
      </c>
      <c r="BO25" s="2114">
        <f>BA16</f>
        <v>0</v>
      </c>
      <c r="BP25" s="2114"/>
      <c r="BQ25" s="2114"/>
      <c r="BR25" s="821"/>
      <c r="BS25" s="822"/>
      <c r="BT25" s="1690"/>
      <c r="BU25" s="1555"/>
      <c r="BV25" s="1691"/>
      <c r="BW25" s="2004"/>
      <c r="BX25" s="2005"/>
      <c r="BY25" s="2006"/>
      <c r="CA25" s="1787"/>
      <c r="CB25" s="1788"/>
      <c r="CC25" s="1660"/>
      <c r="CD25" s="1661"/>
      <c r="CE25" s="1577"/>
      <c r="CF25" s="1493"/>
      <c r="CG25" s="1494"/>
      <c r="CH25" s="1577"/>
      <c r="CI25" s="1493"/>
      <c r="CJ25" s="1493"/>
      <c r="CK25" s="1494"/>
      <c r="CL25" s="1942"/>
      <c r="CM25" s="1901"/>
    </row>
    <row r="26" spans="2:91" ht="14.25" customHeight="1">
      <c r="B26" s="543"/>
      <c r="S26" s="1787"/>
      <c r="T26" s="1788"/>
      <c r="U26" s="1662"/>
      <c r="V26" s="1664"/>
      <c r="W26" s="1670"/>
      <c r="X26" s="1671"/>
      <c r="Y26" s="1672"/>
      <c r="Z26" s="1670"/>
      <c r="AA26" s="1671"/>
      <c r="AB26" s="1671"/>
      <c r="AC26" s="1672"/>
      <c r="AD26" s="1674"/>
      <c r="AE26" s="1598"/>
      <c r="AF26" s="278"/>
      <c r="AW26" s="1787"/>
      <c r="AX26" s="1788"/>
      <c r="AY26" s="1662"/>
      <c r="AZ26" s="1664"/>
      <c r="BA26" s="1670"/>
      <c r="BB26" s="1671"/>
      <c r="BC26" s="1672"/>
      <c r="BD26" s="1670"/>
      <c r="BE26" s="1671"/>
      <c r="BF26" s="1671"/>
      <c r="BG26" s="1672"/>
      <c r="BH26" s="1674"/>
      <c r="BI26" s="1598"/>
      <c r="BJ26" s="278"/>
      <c r="CA26" s="1787"/>
      <c r="CB26" s="1788"/>
      <c r="CC26" s="1662"/>
      <c r="CD26" s="1664"/>
      <c r="CE26" s="1578"/>
      <c r="CF26" s="1495"/>
      <c r="CG26" s="1496"/>
      <c r="CH26" s="1578"/>
      <c r="CI26" s="1495"/>
      <c r="CJ26" s="1495"/>
      <c r="CK26" s="1496"/>
      <c r="CL26" s="2118"/>
      <c r="CM26" s="1797"/>
    </row>
    <row r="27" spans="2:91" ht="15" customHeight="1">
      <c r="B27" s="540"/>
      <c r="C27" s="1551" t="s">
        <v>568</v>
      </c>
      <c r="D27" s="1557"/>
      <c r="E27" s="1786"/>
      <c r="F27" s="1759" t="s">
        <v>476</v>
      </c>
      <c r="G27" s="1760"/>
      <c r="H27" s="1761"/>
      <c r="I27" s="1698" t="s">
        <v>477</v>
      </c>
      <c r="J27" s="1699"/>
      <c r="K27" s="1699"/>
      <c r="L27" s="1699"/>
      <c r="M27" s="1699"/>
      <c r="N27" s="1762"/>
      <c r="O27" s="1312"/>
      <c r="P27" s="1699" t="s">
        <v>460</v>
      </c>
      <c r="Q27" s="1700"/>
      <c r="S27" s="1787"/>
      <c r="T27" s="1788"/>
      <c r="U27" s="1682" t="s">
        <v>492</v>
      </c>
      <c r="V27" s="1684"/>
      <c r="W27" s="2168" t="s">
        <v>578</v>
      </c>
      <c r="X27" s="2169"/>
      <c r="Y27" s="2147" t="s">
        <v>494</v>
      </c>
      <c r="Z27" s="2148"/>
      <c r="AA27" s="2149"/>
      <c r="AB27" s="2147" t="s">
        <v>495</v>
      </c>
      <c r="AC27" s="2148"/>
      <c r="AD27" s="2149"/>
      <c r="AE27" s="589" t="s">
        <v>490</v>
      </c>
      <c r="AF27" s="540"/>
      <c r="AG27" s="1551" t="s">
        <v>568</v>
      </c>
      <c r="AH27" s="1557"/>
      <c r="AI27" s="1786"/>
      <c r="AJ27" s="1759" t="s">
        <v>476</v>
      </c>
      <c r="AK27" s="1760"/>
      <c r="AL27" s="1761"/>
      <c r="AM27" s="1698" t="s">
        <v>477</v>
      </c>
      <c r="AN27" s="1699"/>
      <c r="AO27" s="1699"/>
      <c r="AP27" s="1699"/>
      <c r="AQ27" s="1699"/>
      <c r="AR27" s="1762"/>
      <c r="AS27" s="1312"/>
      <c r="AT27" s="1699" t="s">
        <v>460</v>
      </c>
      <c r="AU27" s="1700"/>
      <c r="AW27" s="1787"/>
      <c r="AX27" s="1788"/>
      <c r="AY27" s="1682" t="s">
        <v>492</v>
      </c>
      <c r="AZ27" s="1684"/>
      <c r="BA27" s="2168" t="s">
        <v>578</v>
      </c>
      <c r="BB27" s="2169"/>
      <c r="BC27" s="2147" t="s">
        <v>494</v>
      </c>
      <c r="BD27" s="2148"/>
      <c r="BE27" s="2149"/>
      <c r="BF27" s="2147" t="s">
        <v>495</v>
      </c>
      <c r="BG27" s="2148"/>
      <c r="BH27" s="2149"/>
      <c r="BI27" s="589" t="s">
        <v>490</v>
      </c>
      <c r="BJ27" s="540"/>
      <c r="BK27" s="1551" t="s">
        <v>568</v>
      </c>
      <c r="BL27" s="1557"/>
      <c r="BM27" s="1786"/>
      <c r="BN27" s="1759" t="s">
        <v>476</v>
      </c>
      <c r="BO27" s="1760"/>
      <c r="BP27" s="1761"/>
      <c r="BQ27" s="1698" t="s">
        <v>477</v>
      </c>
      <c r="BR27" s="1699"/>
      <c r="BS27" s="1699"/>
      <c r="BT27" s="1699"/>
      <c r="BU27" s="1699"/>
      <c r="BV27" s="1762"/>
      <c r="BW27" s="1312"/>
      <c r="BX27" s="1699" t="s">
        <v>460</v>
      </c>
      <c r="BY27" s="1700"/>
      <c r="CA27" s="1787"/>
      <c r="CB27" s="1788"/>
      <c r="CC27" s="1682" t="s">
        <v>492</v>
      </c>
      <c r="CD27" s="1684"/>
      <c r="CE27" s="2168" t="s">
        <v>578</v>
      </c>
      <c r="CF27" s="2169"/>
      <c r="CG27" s="2147" t="s">
        <v>494</v>
      </c>
      <c r="CH27" s="2148"/>
      <c r="CI27" s="2149"/>
      <c r="CJ27" s="2147" t="s">
        <v>495</v>
      </c>
      <c r="CK27" s="2148"/>
      <c r="CL27" s="2149"/>
      <c r="CM27" s="589" t="s">
        <v>490</v>
      </c>
    </row>
    <row r="28" spans="2:91" ht="14.25" customHeight="1">
      <c r="B28" s="540"/>
      <c r="C28" s="1787"/>
      <c r="D28" s="2151"/>
      <c r="E28" s="1788"/>
      <c r="F28" s="1851">
        <f>'1.施工'!Q19</f>
        <v>0</v>
      </c>
      <c r="G28" s="1678"/>
      <c r="H28" s="2166" t="s">
        <v>569</v>
      </c>
      <c r="I28" s="2050" t="str">
        <f>'1.施工'!U19</f>
        <v>大臣　 特定　  知事   一般</v>
      </c>
      <c r="J28" s="2051"/>
      <c r="K28" s="1964">
        <f>'1.施工'!V19</f>
        <v>0</v>
      </c>
      <c r="L28" s="2148" t="s">
        <v>462</v>
      </c>
      <c r="M28" s="1859">
        <f>'1.施工'!X19</f>
        <v>0</v>
      </c>
      <c r="N28" s="2161" t="s">
        <v>463</v>
      </c>
      <c r="O28" s="1313"/>
      <c r="P28" s="1944" t="str">
        <f>'1.施工'!AA19</f>
        <v>　　年　　　月　　　日</v>
      </c>
      <c r="Q28" s="1945"/>
      <c r="S28" s="1787"/>
      <c r="T28" s="1788"/>
      <c r="U28" s="1660"/>
      <c r="V28" s="1661"/>
      <c r="W28" s="1995">
        <f>登録!L36</f>
        <v>0</v>
      </c>
      <c r="X28" s="1996"/>
      <c r="Y28" s="1618">
        <f>登録!L40</f>
        <v>0</v>
      </c>
      <c r="Z28" s="1618"/>
      <c r="AA28" s="1618"/>
      <c r="AB28" s="2007">
        <f>登録!L42</f>
        <v>0</v>
      </c>
      <c r="AC28" s="2007"/>
      <c r="AD28" s="2007"/>
      <c r="AE28" s="492">
        <f>登録!L43</f>
        <v>0</v>
      </c>
      <c r="AF28" s="541"/>
      <c r="AG28" s="1787"/>
      <c r="AH28" s="2151"/>
      <c r="AI28" s="1788"/>
      <c r="AJ28" s="1851">
        <f>U19</f>
        <v>0</v>
      </c>
      <c r="AK28" s="1678"/>
      <c r="AL28" s="2166" t="s">
        <v>569</v>
      </c>
      <c r="AM28" s="1425" t="str">
        <f>X19</f>
        <v xml:space="preserve"> 大臣　特定　　知事　一般</v>
      </c>
      <c r="AN28" s="1992"/>
      <c r="AO28" s="1784">
        <f>Y19</f>
        <v>0</v>
      </c>
      <c r="AP28" s="2160" t="s">
        <v>462</v>
      </c>
      <c r="AQ28" s="1525">
        <f>AA19</f>
        <v>0</v>
      </c>
      <c r="AR28" s="2161" t="s">
        <v>463</v>
      </c>
      <c r="AS28" s="1313"/>
      <c r="AT28" s="2162" t="str">
        <f>AD19</f>
        <v>　　年　　　月　　　日</v>
      </c>
      <c r="AU28" s="2163"/>
      <c r="AW28" s="1787"/>
      <c r="AX28" s="1788"/>
      <c r="AY28" s="1660"/>
      <c r="AZ28" s="1661"/>
      <c r="BA28" s="1995">
        <f>登録!M36</f>
        <v>0</v>
      </c>
      <c r="BB28" s="1996"/>
      <c r="BC28" s="1618">
        <f>登録!M40</f>
        <v>0</v>
      </c>
      <c r="BD28" s="1618"/>
      <c r="BE28" s="1618"/>
      <c r="BF28" s="2007">
        <f>登録!M42</f>
        <v>0</v>
      </c>
      <c r="BG28" s="2007"/>
      <c r="BH28" s="2007"/>
      <c r="BI28" s="492">
        <f>登録!M43</f>
        <v>0</v>
      </c>
      <c r="BJ28" s="541"/>
      <c r="BK28" s="1787"/>
      <c r="BL28" s="2151"/>
      <c r="BM28" s="1788"/>
      <c r="BN28" s="1851">
        <f>AY19</f>
        <v>0</v>
      </c>
      <c r="BO28" s="1678"/>
      <c r="BP28" s="2166" t="s">
        <v>569</v>
      </c>
      <c r="BQ28" s="1425" t="str">
        <f>BB19</f>
        <v xml:space="preserve"> 大臣　特定　　知事　一般</v>
      </c>
      <c r="BR28" s="1992"/>
      <c r="BS28" s="1784">
        <f>BC19</f>
        <v>0</v>
      </c>
      <c r="BT28" s="2160" t="s">
        <v>462</v>
      </c>
      <c r="BU28" s="1525">
        <f>BE19</f>
        <v>0</v>
      </c>
      <c r="BV28" s="2161" t="s">
        <v>463</v>
      </c>
      <c r="BW28" s="1313"/>
      <c r="BX28" s="1944" t="str">
        <f>BH19</f>
        <v>　　年　　　月　　　日</v>
      </c>
      <c r="BY28" s="1945"/>
      <c r="CA28" s="1787"/>
      <c r="CB28" s="1788"/>
      <c r="CC28" s="1660"/>
      <c r="CD28" s="1661"/>
      <c r="CE28" s="1497"/>
      <c r="CF28" s="1983"/>
      <c r="CG28" s="2115"/>
      <c r="CH28" s="2115"/>
      <c r="CI28" s="2115"/>
      <c r="CJ28" s="2116"/>
      <c r="CK28" s="2116"/>
      <c r="CL28" s="2116"/>
      <c r="CM28" s="498"/>
    </row>
    <row r="29" spans="2:91" ht="14.25" customHeight="1">
      <c r="B29" s="540"/>
      <c r="C29" s="1787"/>
      <c r="D29" s="2151"/>
      <c r="E29" s="1788"/>
      <c r="F29" s="2055"/>
      <c r="G29" s="1634"/>
      <c r="H29" s="2167"/>
      <c r="I29" s="2052"/>
      <c r="J29" s="2053"/>
      <c r="K29" s="2064"/>
      <c r="L29" s="2159"/>
      <c r="M29" s="2063" t="e">
        <v>#REF!</v>
      </c>
      <c r="N29" s="1712"/>
      <c r="O29" s="823"/>
      <c r="P29" s="1796"/>
      <c r="Q29" s="1797"/>
      <c r="R29" s="590"/>
      <c r="S29" s="1789"/>
      <c r="T29" s="1790"/>
      <c r="U29" s="1662"/>
      <c r="V29" s="1664"/>
      <c r="W29" s="1997" t="e">
        <v>#REF!</v>
      </c>
      <c r="X29" s="1998"/>
      <c r="Y29" s="1893">
        <f>登録!L41</f>
        <v>0</v>
      </c>
      <c r="Z29" s="1707"/>
      <c r="AA29" s="1894"/>
      <c r="AB29" s="2008"/>
      <c r="AC29" s="2008"/>
      <c r="AD29" s="2008"/>
      <c r="AE29" s="493">
        <f>登録!L44</f>
        <v>0</v>
      </c>
      <c r="AF29" s="543"/>
      <c r="AG29" s="1787"/>
      <c r="AH29" s="2151"/>
      <c r="AI29" s="1788"/>
      <c r="AJ29" s="2055"/>
      <c r="AK29" s="1634"/>
      <c r="AL29" s="2167"/>
      <c r="AM29" s="1993"/>
      <c r="AN29" s="1994"/>
      <c r="AO29" s="1829"/>
      <c r="AP29" s="1708"/>
      <c r="AQ29" s="1495" t="e">
        <v>#REF!</v>
      </c>
      <c r="AR29" s="1712"/>
      <c r="AS29" s="823"/>
      <c r="AT29" s="2164"/>
      <c r="AU29" s="2165"/>
      <c r="AV29" s="590"/>
      <c r="AW29" s="1789"/>
      <c r="AX29" s="1790"/>
      <c r="AY29" s="1662"/>
      <c r="AZ29" s="1664"/>
      <c r="BA29" s="1997" t="e">
        <v>#REF!</v>
      </c>
      <c r="BB29" s="1998"/>
      <c r="BC29" s="1893">
        <f>登録!M41</f>
        <v>0</v>
      </c>
      <c r="BD29" s="1707"/>
      <c r="BE29" s="1894"/>
      <c r="BF29" s="2008"/>
      <c r="BG29" s="2008"/>
      <c r="BH29" s="2008"/>
      <c r="BI29" s="493">
        <f>登録!M44</f>
        <v>0</v>
      </c>
      <c r="BJ29" s="543"/>
      <c r="BK29" s="1787"/>
      <c r="BL29" s="2151"/>
      <c r="BM29" s="1788"/>
      <c r="BN29" s="2055"/>
      <c r="BO29" s="1634"/>
      <c r="BP29" s="2167"/>
      <c r="BQ29" s="1993"/>
      <c r="BR29" s="1994"/>
      <c r="BS29" s="1829"/>
      <c r="BT29" s="1708"/>
      <c r="BU29" s="1495" t="e">
        <v>#REF!</v>
      </c>
      <c r="BV29" s="1712"/>
      <c r="BW29" s="823"/>
      <c r="BX29" s="1796"/>
      <c r="BY29" s="1797"/>
      <c r="BZ29" s="590"/>
      <c r="CA29" s="1789"/>
      <c r="CB29" s="1790"/>
      <c r="CC29" s="1662"/>
      <c r="CD29" s="1664"/>
      <c r="CE29" s="1657"/>
      <c r="CF29" s="1967"/>
      <c r="CG29" s="1427"/>
      <c r="CH29" s="1845"/>
      <c r="CI29" s="1846"/>
      <c r="CJ29" s="2117"/>
      <c r="CK29" s="2117"/>
      <c r="CL29" s="2117"/>
      <c r="CM29" s="499"/>
    </row>
    <row r="30" spans="2:91" ht="14.25" customHeight="1">
      <c r="B30" s="278"/>
      <c r="C30" s="1787"/>
      <c r="D30" s="2151"/>
      <c r="E30" s="1788"/>
      <c r="F30" s="2021">
        <f>'1.施工'!Q21</f>
        <v>0</v>
      </c>
      <c r="G30" s="1632"/>
      <c r="H30" s="2157" t="s">
        <v>569</v>
      </c>
      <c r="I30" s="2052" t="str">
        <f>'1.施工'!U21</f>
        <v>大臣　 特定　  知事   一般</v>
      </c>
      <c r="J30" s="2053"/>
      <c r="K30" s="2064">
        <f>'1.施工'!V21</f>
        <v>0</v>
      </c>
      <c r="L30" s="2159" t="s">
        <v>462</v>
      </c>
      <c r="M30" s="2063" t="str">
        <f>'1.施工'!X21</f>
        <v/>
      </c>
      <c r="N30" s="2155" t="s">
        <v>463</v>
      </c>
      <c r="O30" s="587"/>
      <c r="P30" s="1900" t="str">
        <f>'1.施工'!AA21</f>
        <v>　　年　　　月　　　日</v>
      </c>
      <c r="Q30" s="1901"/>
      <c r="R30" s="590"/>
      <c r="AF30" s="540"/>
      <c r="AG30" s="1787"/>
      <c r="AH30" s="2151"/>
      <c r="AI30" s="1788"/>
      <c r="AJ30" s="2021">
        <f>U21</f>
        <v>0</v>
      </c>
      <c r="AK30" s="1632"/>
      <c r="AL30" s="2157" t="s">
        <v>569</v>
      </c>
      <c r="AM30" s="1902" t="str">
        <f>X21</f>
        <v>大臣　特定 　  知事　一般</v>
      </c>
      <c r="AN30" s="1903"/>
      <c r="AO30" s="1749">
        <f>Y21</f>
        <v>0</v>
      </c>
      <c r="AP30" s="2153" t="s">
        <v>462</v>
      </c>
      <c r="AQ30" s="1493" t="str">
        <f>AA21</f>
        <v/>
      </c>
      <c r="AR30" s="2155" t="s">
        <v>463</v>
      </c>
      <c r="AS30" s="587"/>
      <c r="AT30" s="1900" t="str">
        <f>AD21</f>
        <v>　 年　  　月　　  日</v>
      </c>
      <c r="AU30" s="1901"/>
      <c r="AV30" s="590"/>
      <c r="BJ30" s="540"/>
      <c r="BK30" s="1787"/>
      <c r="BL30" s="2151"/>
      <c r="BM30" s="1788"/>
      <c r="BN30" s="2021">
        <f>AY21</f>
        <v>0</v>
      </c>
      <c r="BO30" s="1632"/>
      <c r="BP30" s="2157" t="s">
        <v>569</v>
      </c>
      <c r="BQ30" s="1902" t="str">
        <f>BB21</f>
        <v>大臣　特定 　  知事　一般</v>
      </c>
      <c r="BR30" s="1903"/>
      <c r="BS30" s="1749">
        <f>BC21</f>
        <v>0</v>
      </c>
      <c r="BT30" s="2153" t="s">
        <v>462</v>
      </c>
      <c r="BU30" s="1493" t="str">
        <f>BE21</f>
        <v/>
      </c>
      <c r="BV30" s="2155" t="s">
        <v>463</v>
      </c>
      <c r="BW30" s="587"/>
      <c r="BX30" s="1900" t="str">
        <f>BH21</f>
        <v>　 年　  　月　　  日</v>
      </c>
      <c r="BY30" s="1901"/>
      <c r="BZ30" s="590"/>
    </row>
    <row r="31" spans="2:91" ht="14.25" customHeight="1">
      <c r="B31" s="540"/>
      <c r="C31" s="1789"/>
      <c r="D31" s="2134"/>
      <c r="E31" s="1790"/>
      <c r="F31" s="1855"/>
      <c r="G31" s="2022"/>
      <c r="H31" s="2158"/>
      <c r="I31" s="2074"/>
      <c r="J31" s="2075"/>
      <c r="K31" s="2065"/>
      <c r="L31" s="1709"/>
      <c r="M31" s="2070" t="e">
        <v>#REF!</v>
      </c>
      <c r="N31" s="2156"/>
      <c r="O31" s="588"/>
      <c r="P31" s="1799"/>
      <c r="Q31" s="1800"/>
      <c r="S31" s="1642" t="s">
        <v>579</v>
      </c>
      <c r="T31" s="1552"/>
      <c r="U31" s="1974">
        <f>登録!L16</f>
        <v>0</v>
      </c>
      <c r="V31" s="1722"/>
      <c r="W31" s="1722"/>
      <c r="X31" s="1975"/>
      <c r="Y31" s="278"/>
      <c r="Z31" s="1643" t="s">
        <v>499</v>
      </c>
      <c r="AA31" s="1644"/>
      <c r="AB31" s="1645"/>
      <c r="AC31" s="1974">
        <f>登録!L20</f>
        <v>0</v>
      </c>
      <c r="AD31" s="1722"/>
      <c r="AE31" s="1975"/>
      <c r="AF31" s="540"/>
      <c r="AG31" s="1789"/>
      <c r="AH31" s="2134"/>
      <c r="AI31" s="1790"/>
      <c r="AJ31" s="1855"/>
      <c r="AK31" s="2022"/>
      <c r="AL31" s="2158"/>
      <c r="AM31" s="1427"/>
      <c r="AN31" s="1845"/>
      <c r="AO31" s="1750"/>
      <c r="AP31" s="2154"/>
      <c r="AQ31" s="1752"/>
      <c r="AR31" s="2156"/>
      <c r="AS31" s="588"/>
      <c r="AT31" s="1799"/>
      <c r="AU31" s="1800"/>
      <c r="AW31" s="1642" t="s">
        <v>579</v>
      </c>
      <c r="AX31" s="1552"/>
      <c r="AY31" s="1974">
        <f>登録!M16</f>
        <v>0</v>
      </c>
      <c r="AZ31" s="1722"/>
      <c r="BA31" s="1722"/>
      <c r="BB31" s="1975"/>
      <c r="BC31" s="278"/>
      <c r="BD31" s="1643" t="s">
        <v>499</v>
      </c>
      <c r="BE31" s="1644"/>
      <c r="BF31" s="1645"/>
      <c r="BG31" s="1974">
        <f>登録!M20</f>
        <v>0</v>
      </c>
      <c r="BH31" s="1722"/>
      <c r="BI31" s="1975"/>
      <c r="BJ31" s="540"/>
      <c r="BK31" s="1789"/>
      <c r="BL31" s="2134"/>
      <c r="BM31" s="1790"/>
      <c r="BN31" s="1855"/>
      <c r="BO31" s="2022"/>
      <c r="BP31" s="2158"/>
      <c r="BQ31" s="1427"/>
      <c r="BR31" s="1845"/>
      <c r="BS31" s="1750"/>
      <c r="BT31" s="2154"/>
      <c r="BU31" s="1752"/>
      <c r="BV31" s="2156"/>
      <c r="BW31" s="588"/>
      <c r="BX31" s="1799"/>
      <c r="BY31" s="1800"/>
      <c r="CA31" s="1642" t="s">
        <v>579</v>
      </c>
      <c r="CB31" s="1552"/>
      <c r="CC31" s="1524"/>
      <c r="CD31" s="1525"/>
      <c r="CE31" s="1525"/>
      <c r="CF31" s="1831"/>
      <c r="CG31" s="278"/>
      <c r="CH31" s="1643" t="s">
        <v>499</v>
      </c>
      <c r="CI31" s="1644"/>
      <c r="CJ31" s="1645"/>
      <c r="CK31" s="1524"/>
      <c r="CL31" s="1525"/>
      <c r="CM31" s="1831"/>
    </row>
    <row r="32" spans="2:91" ht="14.25" customHeight="1">
      <c r="B32" s="540"/>
      <c r="C32" s="1316"/>
      <c r="D32" s="1312"/>
      <c r="E32" s="1312"/>
      <c r="F32" s="1317"/>
      <c r="G32" s="1317"/>
      <c r="H32" s="1317"/>
      <c r="I32" s="1312"/>
      <c r="J32" s="1312"/>
      <c r="K32" s="1318"/>
      <c r="L32" s="1318"/>
      <c r="M32" s="1318"/>
      <c r="N32" s="1318"/>
      <c r="O32" s="1312"/>
      <c r="P32" s="1312"/>
      <c r="Q32" s="1318"/>
      <c r="S32" s="1591"/>
      <c r="T32" s="1681"/>
      <c r="U32" s="1912"/>
      <c r="V32" s="1671"/>
      <c r="W32" s="1671"/>
      <c r="X32" s="1913"/>
      <c r="Y32" s="278"/>
      <c r="Z32" s="1621"/>
      <c r="AA32" s="1487"/>
      <c r="AB32" s="1488"/>
      <c r="AC32" s="1912"/>
      <c r="AD32" s="1671"/>
      <c r="AE32" s="1913"/>
      <c r="AF32" s="540"/>
      <c r="AG32" s="1316"/>
      <c r="AH32" s="1312"/>
      <c r="AI32" s="1312"/>
      <c r="AJ32" s="1317"/>
      <c r="AK32" s="1317"/>
      <c r="AL32" s="1317"/>
      <c r="AM32" s="1312"/>
      <c r="AN32" s="1312"/>
      <c r="AO32" s="1318"/>
      <c r="AP32" s="1318"/>
      <c r="AQ32" s="1318"/>
      <c r="AR32" s="1318"/>
      <c r="AS32" s="1312"/>
      <c r="AT32" s="1312"/>
      <c r="AU32" s="1318"/>
      <c r="AW32" s="1591"/>
      <c r="AX32" s="1681"/>
      <c r="AY32" s="1912"/>
      <c r="AZ32" s="1671"/>
      <c r="BA32" s="1671"/>
      <c r="BB32" s="1913"/>
      <c r="BC32" s="278"/>
      <c r="BD32" s="1621"/>
      <c r="BE32" s="1487"/>
      <c r="BF32" s="1488"/>
      <c r="BG32" s="1912"/>
      <c r="BH32" s="1671"/>
      <c r="BI32" s="1913"/>
      <c r="BJ32" s="540"/>
      <c r="BK32" s="1316"/>
      <c r="BL32" s="1312"/>
      <c r="BM32" s="1312"/>
      <c r="BN32" s="1317"/>
      <c r="BO32" s="1317"/>
      <c r="BP32" s="1317"/>
      <c r="BQ32" s="1312"/>
      <c r="BR32" s="1312"/>
      <c r="BS32" s="1318"/>
      <c r="BT32" s="1318"/>
      <c r="BU32" s="1318"/>
      <c r="BV32" s="1318"/>
      <c r="BW32" s="1312"/>
      <c r="BX32" s="1312"/>
      <c r="BY32" s="1318"/>
      <c r="CA32" s="1591"/>
      <c r="CB32" s="1681"/>
      <c r="CC32" s="1527"/>
      <c r="CD32" s="1495"/>
      <c r="CE32" s="1495"/>
      <c r="CF32" s="1580"/>
      <c r="CG32" s="278"/>
      <c r="CH32" s="1621"/>
      <c r="CI32" s="1487"/>
      <c r="CJ32" s="1488"/>
      <c r="CK32" s="1527"/>
      <c r="CL32" s="1495"/>
      <c r="CM32" s="1580"/>
    </row>
    <row r="33" spans="2:91" ht="14.25" customHeight="1">
      <c r="B33" s="540"/>
      <c r="C33" s="1551" t="s">
        <v>486</v>
      </c>
      <c r="D33" s="1557"/>
      <c r="E33" s="1786"/>
      <c r="F33" s="1682" t="s">
        <v>496</v>
      </c>
      <c r="G33" s="1684"/>
      <c r="H33" s="2141" t="s">
        <v>488</v>
      </c>
      <c r="I33" s="2150"/>
      <c r="J33" s="2142"/>
      <c r="K33" s="2141" t="s">
        <v>489</v>
      </c>
      <c r="L33" s="2150"/>
      <c r="M33" s="2150"/>
      <c r="N33" s="2142"/>
      <c r="O33" s="2147" t="s">
        <v>497</v>
      </c>
      <c r="P33" s="2148"/>
      <c r="Q33" s="2152"/>
      <c r="S33" s="2"/>
      <c r="T33" s="1211" t="s">
        <v>505</v>
      </c>
      <c r="U33" s="1567" t="s">
        <v>506</v>
      </c>
      <c r="V33" s="1484"/>
      <c r="W33" s="1484"/>
      <c r="X33" s="1485"/>
      <c r="Y33" s="278"/>
      <c r="Z33" s="1567" t="s">
        <v>507</v>
      </c>
      <c r="AA33" s="1484"/>
      <c r="AB33" s="1485"/>
      <c r="AC33" s="1910">
        <f>登録!L21</f>
        <v>0</v>
      </c>
      <c r="AD33" s="1668"/>
      <c r="AE33" s="1911"/>
      <c r="AG33" s="1551" t="s">
        <v>486</v>
      </c>
      <c r="AH33" s="1557"/>
      <c r="AI33" s="1786"/>
      <c r="AJ33" s="1682" t="s">
        <v>496</v>
      </c>
      <c r="AK33" s="1684"/>
      <c r="AL33" s="1701" t="s">
        <v>488</v>
      </c>
      <c r="AM33" s="1701"/>
      <c r="AN33" s="1701"/>
      <c r="AO33" s="2141" t="s">
        <v>489</v>
      </c>
      <c r="AP33" s="2150"/>
      <c r="AQ33" s="2150"/>
      <c r="AR33" s="2142"/>
      <c r="AS33" s="2147" t="s">
        <v>497</v>
      </c>
      <c r="AT33" s="2148"/>
      <c r="AU33" s="2152"/>
      <c r="AW33" s="2"/>
      <c r="AX33" s="1211" t="s">
        <v>505</v>
      </c>
      <c r="AY33" s="1567" t="s">
        <v>506</v>
      </c>
      <c r="AZ33" s="1484"/>
      <c r="BA33" s="1484"/>
      <c r="BB33" s="1485"/>
      <c r="BC33" s="278"/>
      <c r="BD33" s="1567" t="s">
        <v>507</v>
      </c>
      <c r="BE33" s="1484"/>
      <c r="BF33" s="1485"/>
      <c r="BG33" s="1910">
        <f>登録!M21</f>
        <v>0</v>
      </c>
      <c r="BH33" s="1668"/>
      <c r="BI33" s="1911"/>
      <c r="BK33" s="1551" t="s">
        <v>486</v>
      </c>
      <c r="BL33" s="1557"/>
      <c r="BM33" s="1786"/>
      <c r="BN33" s="1682" t="s">
        <v>496</v>
      </c>
      <c r="BO33" s="1684"/>
      <c r="BP33" s="1701" t="s">
        <v>488</v>
      </c>
      <c r="BQ33" s="1701"/>
      <c r="BR33" s="1701"/>
      <c r="BS33" s="2141" t="s">
        <v>489</v>
      </c>
      <c r="BT33" s="2150"/>
      <c r="BU33" s="2150"/>
      <c r="BV33" s="2142"/>
      <c r="BW33" s="2147" t="s">
        <v>497</v>
      </c>
      <c r="BX33" s="2148"/>
      <c r="BY33" s="2152"/>
      <c r="CA33" s="2"/>
      <c r="CB33" s="1211" t="s">
        <v>505</v>
      </c>
      <c r="CC33" s="1567" t="s">
        <v>506</v>
      </c>
      <c r="CD33" s="1484"/>
      <c r="CE33" s="1484"/>
      <c r="CF33" s="1485"/>
      <c r="CG33" s="278"/>
      <c r="CH33" s="1567" t="s">
        <v>507</v>
      </c>
      <c r="CI33" s="1484"/>
      <c r="CJ33" s="1485"/>
      <c r="CK33" s="1870"/>
      <c r="CL33" s="1493"/>
      <c r="CM33" s="1579"/>
    </row>
    <row r="34" spans="2:91" ht="14.25" customHeight="1">
      <c r="B34" s="540"/>
      <c r="C34" s="1787"/>
      <c r="D34" s="2151"/>
      <c r="E34" s="1788"/>
      <c r="F34" s="1660"/>
      <c r="G34" s="1661"/>
      <c r="H34" s="1577" t="str">
        <f>'1.施工'!E30</f>
        <v>加入</v>
      </c>
      <c r="I34" s="1493"/>
      <c r="J34" s="1494"/>
      <c r="K34" s="1577" t="str">
        <f>'1.施工'!W25</f>
        <v>加入</v>
      </c>
      <c r="L34" s="1493"/>
      <c r="M34" s="1493"/>
      <c r="N34" s="1494"/>
      <c r="O34" s="1942" t="str">
        <f>'1.施工'!AA25</f>
        <v>加入</v>
      </c>
      <c r="P34" s="1900"/>
      <c r="Q34" s="1901"/>
      <c r="S34" s="2"/>
      <c r="T34" s="697" t="s">
        <v>508</v>
      </c>
      <c r="U34" s="1621"/>
      <c r="V34" s="1487"/>
      <c r="W34" s="1487"/>
      <c r="X34" s="1488"/>
      <c r="Y34" s="278"/>
      <c r="Z34" s="1621"/>
      <c r="AA34" s="1487"/>
      <c r="AB34" s="1488"/>
      <c r="AC34" s="1912"/>
      <c r="AD34" s="1671"/>
      <c r="AE34" s="1913"/>
      <c r="AF34" s="1175"/>
      <c r="AG34" s="1787"/>
      <c r="AH34" s="2151"/>
      <c r="AI34" s="1788"/>
      <c r="AJ34" s="1660"/>
      <c r="AK34" s="1661"/>
      <c r="AL34" s="1577">
        <f>W25</f>
        <v>0</v>
      </c>
      <c r="AM34" s="1493"/>
      <c r="AN34" s="1494"/>
      <c r="AO34" s="1577">
        <f>Z25</f>
        <v>0</v>
      </c>
      <c r="AP34" s="1493"/>
      <c r="AQ34" s="1493"/>
      <c r="AR34" s="1494"/>
      <c r="AS34" s="1942">
        <f>AD25</f>
        <v>0</v>
      </c>
      <c r="AT34" s="1493"/>
      <c r="AU34" s="1579"/>
      <c r="AW34" s="2"/>
      <c r="AX34" s="697" t="s">
        <v>508</v>
      </c>
      <c r="AY34" s="1621"/>
      <c r="AZ34" s="1487"/>
      <c r="BA34" s="1487"/>
      <c r="BB34" s="1488"/>
      <c r="BC34" s="278"/>
      <c r="BD34" s="1621"/>
      <c r="BE34" s="1487"/>
      <c r="BF34" s="1488"/>
      <c r="BG34" s="1912"/>
      <c r="BH34" s="1671"/>
      <c r="BI34" s="1913"/>
      <c r="BJ34" s="1175"/>
      <c r="BK34" s="1787"/>
      <c r="BL34" s="2151"/>
      <c r="BM34" s="1788"/>
      <c r="BN34" s="1660"/>
      <c r="BO34" s="1661"/>
      <c r="BP34" s="1577">
        <f>BA25</f>
        <v>0</v>
      </c>
      <c r="BQ34" s="1493"/>
      <c r="BR34" s="1494"/>
      <c r="BS34" s="1577">
        <f>BD25</f>
        <v>0</v>
      </c>
      <c r="BT34" s="1493"/>
      <c r="BU34" s="1493"/>
      <c r="BV34" s="1494"/>
      <c r="BW34" s="1942">
        <f>BH25</f>
        <v>0</v>
      </c>
      <c r="BX34" s="1493"/>
      <c r="BY34" s="1579"/>
      <c r="CA34" s="2"/>
      <c r="CB34" s="697" t="s">
        <v>508</v>
      </c>
      <c r="CC34" s="1621"/>
      <c r="CD34" s="1487"/>
      <c r="CE34" s="1487"/>
      <c r="CF34" s="1488"/>
      <c r="CG34" s="278"/>
      <c r="CH34" s="1621"/>
      <c r="CI34" s="1487"/>
      <c r="CJ34" s="1488"/>
      <c r="CK34" s="1527"/>
      <c r="CL34" s="1495"/>
      <c r="CM34" s="1580"/>
    </row>
    <row r="35" spans="2:91" ht="17.25" customHeight="1">
      <c r="B35" s="540"/>
      <c r="C35" s="1787"/>
      <c r="D35" s="2151"/>
      <c r="E35" s="1788"/>
      <c r="F35" s="1662"/>
      <c r="G35" s="1664"/>
      <c r="H35" s="1843"/>
      <c r="I35" s="1752"/>
      <c r="J35" s="1844"/>
      <c r="K35" s="1843"/>
      <c r="L35" s="1752"/>
      <c r="M35" s="1752"/>
      <c r="N35" s="1844"/>
      <c r="O35" s="1943"/>
      <c r="P35" s="1799"/>
      <c r="Q35" s="1800"/>
      <c r="S35" s="1471" t="s">
        <v>580</v>
      </c>
      <c r="T35" s="1687"/>
      <c r="U35" s="1308">
        <f>登録!L18</f>
        <v>0</v>
      </c>
      <c r="V35" s="1187" t="s">
        <v>581</v>
      </c>
      <c r="W35" s="1668">
        <f>登録!L17</f>
        <v>0</v>
      </c>
      <c r="X35" s="1911"/>
      <c r="Y35" s="278"/>
      <c r="Z35" s="1567" t="s">
        <v>512</v>
      </c>
      <c r="AA35" s="1484"/>
      <c r="AB35" s="1485"/>
      <c r="AC35" s="1910">
        <f>登録!L22</f>
        <v>0</v>
      </c>
      <c r="AD35" s="1668"/>
      <c r="AE35" s="1911"/>
      <c r="AF35" s="1175"/>
      <c r="AG35" s="1787"/>
      <c r="AH35" s="2151"/>
      <c r="AI35" s="1788"/>
      <c r="AJ35" s="1662"/>
      <c r="AK35" s="1664"/>
      <c r="AL35" s="1843"/>
      <c r="AM35" s="1752"/>
      <c r="AN35" s="1844"/>
      <c r="AO35" s="1843"/>
      <c r="AP35" s="1752"/>
      <c r="AQ35" s="1752"/>
      <c r="AR35" s="1844"/>
      <c r="AS35" s="1843"/>
      <c r="AT35" s="1752"/>
      <c r="AU35" s="1872"/>
      <c r="AW35" s="1471" t="s">
        <v>580</v>
      </c>
      <c r="AX35" s="1687"/>
      <c r="AY35" s="1307">
        <f>登録!M18</f>
        <v>0</v>
      </c>
      <c r="AZ35" s="1187" t="s">
        <v>581</v>
      </c>
      <c r="BA35" s="1668">
        <f>登録!M17</f>
        <v>0</v>
      </c>
      <c r="BB35" s="1911"/>
      <c r="BC35" s="278"/>
      <c r="BD35" s="1567" t="s">
        <v>512</v>
      </c>
      <c r="BE35" s="1484"/>
      <c r="BF35" s="1485"/>
      <c r="BG35" s="1910">
        <f>登録!M22</f>
        <v>0</v>
      </c>
      <c r="BH35" s="1668"/>
      <c r="BI35" s="1911"/>
      <c r="BJ35" s="1175"/>
      <c r="BK35" s="1787"/>
      <c r="BL35" s="2151"/>
      <c r="BM35" s="1788"/>
      <c r="BN35" s="1662"/>
      <c r="BO35" s="1664"/>
      <c r="BP35" s="1843"/>
      <c r="BQ35" s="1752"/>
      <c r="BR35" s="1844"/>
      <c r="BS35" s="1843"/>
      <c r="BT35" s="1752"/>
      <c r="BU35" s="1752"/>
      <c r="BV35" s="1844"/>
      <c r="BW35" s="1843"/>
      <c r="BX35" s="1752"/>
      <c r="BY35" s="1872"/>
      <c r="CA35" s="1471" t="s">
        <v>580</v>
      </c>
      <c r="CB35" s="1687"/>
      <c r="CC35" s="1308">
        <f>登録!M18</f>
        <v>0</v>
      </c>
      <c r="CD35" s="1187" t="s">
        <v>581</v>
      </c>
      <c r="CE35" s="1493"/>
      <c r="CF35" s="1579"/>
      <c r="CG35" s="278"/>
      <c r="CH35" s="1567" t="s">
        <v>512</v>
      </c>
      <c r="CI35" s="1484"/>
      <c r="CJ35" s="1485"/>
      <c r="CK35" s="1870"/>
      <c r="CL35" s="1493"/>
      <c r="CM35" s="1579"/>
    </row>
    <row r="36" spans="2:91" ht="15.75" customHeight="1">
      <c r="B36" s="540"/>
      <c r="C36" s="1787"/>
      <c r="D36" s="2151"/>
      <c r="E36" s="1788"/>
      <c r="F36" s="1682" t="s">
        <v>582</v>
      </c>
      <c r="G36" s="1684"/>
      <c r="H36" s="2141" t="s">
        <v>583</v>
      </c>
      <c r="I36" s="2142"/>
      <c r="J36" s="2143" t="s">
        <v>488</v>
      </c>
      <c r="K36" s="2144"/>
      <c r="L36" s="2145"/>
      <c r="M36" s="2147" t="s">
        <v>495</v>
      </c>
      <c r="N36" s="2148"/>
      <c r="O36" s="2149"/>
      <c r="P36" s="1702" t="s">
        <v>490</v>
      </c>
      <c r="Q36" s="1703"/>
      <c r="S36" s="1591"/>
      <c r="T36" s="1681"/>
      <c r="U36" s="530" t="str">
        <f>IF(U35="○","","○")</f>
        <v>○</v>
      </c>
      <c r="V36" s="1182" t="s">
        <v>584</v>
      </c>
      <c r="W36" s="1671"/>
      <c r="X36" s="1913"/>
      <c r="Y36" s="278"/>
      <c r="Z36" s="1621"/>
      <c r="AA36" s="1487"/>
      <c r="AB36" s="1488"/>
      <c r="AC36" s="1912"/>
      <c r="AD36" s="1671"/>
      <c r="AE36" s="1913"/>
      <c r="AF36" s="1175"/>
      <c r="AG36" s="1787"/>
      <c r="AH36" s="2151"/>
      <c r="AI36" s="1788"/>
      <c r="AJ36" s="1682" t="s">
        <v>582</v>
      </c>
      <c r="AK36" s="1684"/>
      <c r="AL36" s="2141" t="s">
        <v>583</v>
      </c>
      <c r="AM36" s="2142"/>
      <c r="AN36" s="2143" t="s">
        <v>488</v>
      </c>
      <c r="AO36" s="2144"/>
      <c r="AP36" s="2145"/>
      <c r="AQ36" s="2147" t="s">
        <v>495</v>
      </c>
      <c r="AR36" s="2148"/>
      <c r="AS36" s="2149"/>
      <c r="AT36" s="1702" t="s">
        <v>490</v>
      </c>
      <c r="AU36" s="1703"/>
      <c r="AW36" s="1591"/>
      <c r="AX36" s="1681"/>
      <c r="AY36" s="497" t="str">
        <f>IF(AY35="○","","○")</f>
        <v>○</v>
      </c>
      <c r="AZ36" s="1182" t="s">
        <v>584</v>
      </c>
      <c r="BA36" s="1671"/>
      <c r="BB36" s="1913"/>
      <c r="BC36" s="278"/>
      <c r="BD36" s="1621"/>
      <c r="BE36" s="1487"/>
      <c r="BF36" s="1488"/>
      <c r="BG36" s="1912"/>
      <c r="BH36" s="1671"/>
      <c r="BI36" s="1913"/>
      <c r="BJ36" s="1175"/>
      <c r="BK36" s="1787"/>
      <c r="BL36" s="2151"/>
      <c r="BM36" s="1788"/>
      <c r="BN36" s="1682" t="s">
        <v>582</v>
      </c>
      <c r="BO36" s="1684"/>
      <c r="BP36" s="2141" t="s">
        <v>583</v>
      </c>
      <c r="BQ36" s="2142"/>
      <c r="BR36" s="2143" t="s">
        <v>488</v>
      </c>
      <c r="BS36" s="2144"/>
      <c r="BT36" s="2145"/>
      <c r="BU36" s="2147" t="s">
        <v>495</v>
      </c>
      <c r="BV36" s="2148"/>
      <c r="BW36" s="2149"/>
      <c r="BX36" s="1702" t="s">
        <v>490</v>
      </c>
      <c r="BY36" s="1703"/>
      <c r="CA36" s="1591"/>
      <c r="CB36" s="1681"/>
      <c r="CC36" s="530"/>
      <c r="CD36" s="1182" t="s">
        <v>584</v>
      </c>
      <c r="CE36" s="1495"/>
      <c r="CF36" s="1580"/>
      <c r="CG36" s="278"/>
      <c r="CH36" s="1621"/>
      <c r="CI36" s="1487"/>
      <c r="CJ36" s="1488"/>
      <c r="CK36" s="1527"/>
      <c r="CL36" s="1495"/>
      <c r="CM36" s="1580"/>
    </row>
    <row r="37" spans="2:91" ht="14.25" customHeight="1">
      <c r="B37" s="278"/>
      <c r="C37" s="1787"/>
      <c r="D37" s="2151"/>
      <c r="E37" s="1788"/>
      <c r="F37" s="1660"/>
      <c r="G37" s="1661"/>
      <c r="H37" s="1497">
        <f>'1.施工'!T28</f>
        <v>0</v>
      </c>
      <c r="I37" s="1983"/>
      <c r="J37" s="1840">
        <f>'1.施工'!V28</f>
        <v>0</v>
      </c>
      <c r="K37" s="1841"/>
      <c r="L37" s="1842"/>
      <c r="M37" s="1914">
        <f>'1.施工'!Y28</f>
        <v>0</v>
      </c>
      <c r="N37" s="1915"/>
      <c r="O37" s="1916"/>
      <c r="P37" s="1938">
        <f>'1.施工'!AB28</f>
        <v>0</v>
      </c>
      <c r="Q37" s="1939"/>
      <c r="S37" s="2139"/>
      <c r="T37" s="1561" t="s">
        <v>514</v>
      </c>
      <c r="U37" s="1976">
        <f>登録!L19</f>
        <v>0</v>
      </c>
      <c r="V37" s="1868"/>
      <c r="W37" s="1868"/>
      <c r="X37" s="1977"/>
      <c r="Y37" s="278"/>
      <c r="Z37" s="1567" t="s">
        <v>532</v>
      </c>
      <c r="AA37" s="1484"/>
      <c r="AB37" s="1485"/>
      <c r="AC37" s="1471"/>
      <c r="AD37" s="1472"/>
      <c r="AE37" s="1687"/>
      <c r="AF37" s="1175"/>
      <c r="AG37" s="1787"/>
      <c r="AH37" s="2151"/>
      <c r="AI37" s="1788"/>
      <c r="AJ37" s="1660"/>
      <c r="AK37" s="1661"/>
      <c r="AL37" s="1822">
        <f>W28</f>
        <v>0</v>
      </c>
      <c r="AM37" s="1966"/>
      <c r="AN37" s="1840">
        <f>Y28</f>
        <v>0</v>
      </c>
      <c r="AO37" s="1841"/>
      <c r="AP37" s="1842"/>
      <c r="AQ37" s="1914">
        <f>AB28</f>
        <v>0</v>
      </c>
      <c r="AR37" s="1915"/>
      <c r="AS37" s="1916"/>
      <c r="AT37" s="1938">
        <f>AE28</f>
        <v>0</v>
      </c>
      <c r="AU37" s="1939"/>
      <c r="AW37" s="2139"/>
      <c r="AX37" s="1561" t="s">
        <v>514</v>
      </c>
      <c r="AY37" s="1976">
        <f>登録!M19</f>
        <v>0</v>
      </c>
      <c r="AZ37" s="1868"/>
      <c r="BA37" s="1868"/>
      <c r="BB37" s="1977"/>
      <c r="BC37" s="278"/>
      <c r="BD37" s="1567" t="s">
        <v>532</v>
      </c>
      <c r="BE37" s="1484"/>
      <c r="BF37" s="1485"/>
      <c r="BG37" s="1471"/>
      <c r="BH37" s="1472"/>
      <c r="BI37" s="1687"/>
      <c r="BJ37" s="1175"/>
      <c r="BK37" s="1787"/>
      <c r="BL37" s="2151"/>
      <c r="BM37" s="1788"/>
      <c r="BN37" s="1660"/>
      <c r="BO37" s="1661"/>
      <c r="BP37" s="1822">
        <f>BA28</f>
        <v>0</v>
      </c>
      <c r="BQ37" s="1966"/>
      <c r="BR37" s="1840">
        <f>BC28</f>
        <v>0</v>
      </c>
      <c r="BS37" s="1841"/>
      <c r="BT37" s="1842"/>
      <c r="BU37" s="1577">
        <f>BF28</f>
        <v>0</v>
      </c>
      <c r="BV37" s="1493"/>
      <c r="BW37" s="1494"/>
      <c r="BX37" s="1938">
        <f>BI28</f>
        <v>0</v>
      </c>
      <c r="BY37" s="1939"/>
      <c r="CA37" s="2139"/>
      <c r="CB37" s="1561" t="s">
        <v>514</v>
      </c>
      <c r="CC37" s="1826"/>
      <c r="CD37" s="1749"/>
      <c r="CE37" s="1749"/>
      <c r="CF37" s="1827"/>
      <c r="CG37" s="278"/>
      <c r="CH37" s="1567" t="s">
        <v>532</v>
      </c>
      <c r="CI37" s="1484"/>
      <c r="CJ37" s="1485"/>
      <c r="CK37" s="1471"/>
      <c r="CL37" s="1472"/>
      <c r="CM37" s="1687"/>
    </row>
    <row r="38" spans="2:91" ht="14.25" customHeight="1">
      <c r="B38" s="278"/>
      <c r="C38" s="1789"/>
      <c r="D38" s="2134"/>
      <c r="E38" s="1790"/>
      <c r="F38" s="1662"/>
      <c r="G38" s="1664"/>
      <c r="H38" s="1657" t="e">
        <v>#REF!</v>
      </c>
      <c r="I38" s="1967"/>
      <c r="J38" s="1980">
        <f>'1.施工'!V29</f>
        <v>0</v>
      </c>
      <c r="K38" s="1981"/>
      <c r="L38" s="1982"/>
      <c r="M38" s="1917"/>
      <c r="N38" s="1918"/>
      <c r="O38" s="1919"/>
      <c r="P38" s="1936">
        <f>'1.施工'!AB29</f>
        <v>0</v>
      </c>
      <c r="Q38" s="1937"/>
      <c r="S38" s="2140"/>
      <c r="T38" s="2146"/>
      <c r="U38" s="1978"/>
      <c r="V38" s="1756"/>
      <c r="W38" s="1756"/>
      <c r="X38" s="1979"/>
      <c r="Y38" s="278"/>
      <c r="Z38" s="1568"/>
      <c r="AA38" s="1569"/>
      <c r="AB38" s="1570"/>
      <c r="AC38" s="1474"/>
      <c r="AD38" s="1475"/>
      <c r="AE38" s="1723"/>
      <c r="AF38" s="1175"/>
      <c r="AG38" s="1789"/>
      <c r="AH38" s="2134"/>
      <c r="AI38" s="1790"/>
      <c r="AJ38" s="1662"/>
      <c r="AK38" s="1664"/>
      <c r="AL38" s="1658" t="e">
        <v>#REF!</v>
      </c>
      <c r="AM38" s="1967"/>
      <c r="AN38" s="1980">
        <f>Y29</f>
        <v>0</v>
      </c>
      <c r="AO38" s="1981"/>
      <c r="AP38" s="1982"/>
      <c r="AQ38" s="1917"/>
      <c r="AR38" s="1918"/>
      <c r="AS38" s="1919"/>
      <c r="AT38" s="1936">
        <f>AE29</f>
        <v>0</v>
      </c>
      <c r="AU38" s="1937"/>
      <c r="AW38" s="2140"/>
      <c r="AX38" s="2146"/>
      <c r="AY38" s="1978"/>
      <c r="AZ38" s="1756"/>
      <c r="BA38" s="1756"/>
      <c r="BB38" s="1979"/>
      <c r="BC38" s="278"/>
      <c r="BD38" s="1568"/>
      <c r="BE38" s="1569"/>
      <c r="BF38" s="1570"/>
      <c r="BG38" s="1474"/>
      <c r="BH38" s="1475"/>
      <c r="BI38" s="1723"/>
      <c r="BJ38" s="1175"/>
      <c r="BK38" s="1789"/>
      <c r="BL38" s="2134"/>
      <c r="BM38" s="1790"/>
      <c r="BN38" s="1662"/>
      <c r="BO38" s="1664"/>
      <c r="BP38" s="1658" t="e">
        <v>#REF!</v>
      </c>
      <c r="BQ38" s="1967"/>
      <c r="BR38" s="1427">
        <f>BC29</f>
        <v>0</v>
      </c>
      <c r="BS38" s="1845"/>
      <c r="BT38" s="1846"/>
      <c r="BU38" s="1843"/>
      <c r="BV38" s="1752"/>
      <c r="BW38" s="1844"/>
      <c r="BX38" s="1936">
        <f>BI29</f>
        <v>0</v>
      </c>
      <c r="BY38" s="1937"/>
      <c r="CA38" s="2140"/>
      <c r="CB38" s="2146"/>
      <c r="CC38" s="1828"/>
      <c r="CD38" s="1829"/>
      <c r="CE38" s="1829"/>
      <c r="CF38" s="1830"/>
      <c r="CG38" s="278"/>
      <c r="CH38" s="1568"/>
      <c r="CI38" s="1569"/>
      <c r="CJ38" s="1570"/>
      <c r="CK38" s="1474"/>
      <c r="CL38" s="1475"/>
      <c r="CM38" s="1723"/>
    </row>
    <row r="39" spans="2:91" ht="15" customHeight="1">
      <c r="B39" s="1175"/>
      <c r="S39" s="2138"/>
      <c r="T39" s="2138"/>
      <c r="U39" s="1545"/>
      <c r="V39" s="1545"/>
      <c r="W39" s="1545"/>
      <c r="X39" s="1545"/>
      <c r="Y39" s="278"/>
      <c r="Z39" s="2"/>
      <c r="AA39" s="1689" t="s">
        <v>514</v>
      </c>
      <c r="AB39" s="1687"/>
      <c r="AC39" s="1731"/>
      <c r="AD39" s="2132"/>
      <c r="AE39" s="2133"/>
      <c r="AF39" s="1175"/>
      <c r="AW39" s="2138"/>
      <c r="AX39" s="2138"/>
      <c r="AY39" s="1545"/>
      <c r="AZ39" s="1545"/>
      <c r="BA39" s="1545"/>
      <c r="BB39" s="1545"/>
      <c r="BC39" s="278"/>
      <c r="BD39" s="2"/>
      <c r="BE39" s="1689" t="s">
        <v>514</v>
      </c>
      <c r="BF39" s="1687"/>
      <c r="BG39" s="1731"/>
      <c r="BH39" s="2132"/>
      <c r="BI39" s="2133"/>
      <c r="BJ39" s="1175"/>
      <c r="CA39" s="2138"/>
      <c r="CB39" s="2138"/>
      <c r="CC39" s="1545"/>
      <c r="CD39" s="1545"/>
      <c r="CE39" s="1545"/>
      <c r="CF39" s="1545"/>
      <c r="CG39" s="278"/>
      <c r="CH39" s="2"/>
      <c r="CI39" s="1689" t="s">
        <v>514</v>
      </c>
      <c r="CJ39" s="1687"/>
      <c r="CK39" s="1731"/>
      <c r="CL39" s="2132"/>
      <c r="CM39" s="2133"/>
    </row>
    <row r="40" spans="2:91" ht="14.25" customHeight="1">
      <c r="B40" s="1175"/>
      <c r="C40" s="1642" t="s">
        <v>585</v>
      </c>
      <c r="D40" s="1545"/>
      <c r="E40" s="1552"/>
      <c r="F40" s="1642"/>
      <c r="G40" s="1545"/>
      <c r="H40" s="1545"/>
      <c r="I40" s="1552"/>
      <c r="J40" s="2"/>
      <c r="K40" s="1643" t="s">
        <v>499</v>
      </c>
      <c r="L40" s="1644"/>
      <c r="M40" s="1645"/>
      <c r="N40" s="1837">
        <f>'1.施工'!Z31</f>
        <v>0</v>
      </c>
      <c r="O40" s="1944"/>
      <c r="P40" s="1944"/>
      <c r="Q40" s="1945"/>
      <c r="R40" s="591"/>
      <c r="S40" s="1463"/>
      <c r="T40" s="1463"/>
      <c r="U40" s="1546"/>
      <c r="V40" s="1546"/>
      <c r="W40" s="1546"/>
      <c r="X40" s="1546"/>
      <c r="Z40" s="2"/>
      <c r="AA40" s="1769"/>
      <c r="AB40" s="1723"/>
      <c r="AC40" s="2135"/>
      <c r="AD40" s="2136"/>
      <c r="AE40" s="2137"/>
      <c r="AF40" s="1175"/>
      <c r="AG40" s="1642" t="s">
        <v>585</v>
      </c>
      <c r="AH40" s="1545"/>
      <c r="AI40" s="1552"/>
      <c r="AJ40" s="1642"/>
      <c r="AK40" s="1545"/>
      <c r="AL40" s="1545"/>
      <c r="AM40" s="1552"/>
      <c r="AN40" s="2"/>
      <c r="AO40" s="1643" t="s">
        <v>499</v>
      </c>
      <c r="AP40" s="1644"/>
      <c r="AQ40" s="1645"/>
      <c r="AR40" s="1837">
        <f>AC31</f>
        <v>0</v>
      </c>
      <c r="AS40" s="1525"/>
      <c r="AT40" s="1525"/>
      <c r="AU40" s="1831"/>
      <c r="AV40" s="591"/>
      <c r="AW40" s="1463"/>
      <c r="AX40" s="1463"/>
      <c r="AY40" s="1546"/>
      <c r="AZ40" s="1546"/>
      <c r="BA40" s="1546"/>
      <c r="BB40" s="1546"/>
      <c r="BD40" s="2"/>
      <c r="BE40" s="1769"/>
      <c r="BF40" s="1723"/>
      <c r="BG40" s="2135"/>
      <c r="BH40" s="2136"/>
      <c r="BI40" s="2137"/>
      <c r="BJ40" s="1175"/>
      <c r="BK40" s="1642" t="s">
        <v>585</v>
      </c>
      <c r="BL40" s="1545"/>
      <c r="BM40" s="1552"/>
      <c r="BN40" s="1642"/>
      <c r="BO40" s="1545"/>
      <c r="BP40" s="1545"/>
      <c r="BQ40" s="1552"/>
      <c r="BR40" s="2"/>
      <c r="BS40" s="1643" t="s">
        <v>499</v>
      </c>
      <c r="BT40" s="1644"/>
      <c r="BU40" s="1645"/>
      <c r="BV40" s="1837">
        <f>BG31</f>
        <v>0</v>
      </c>
      <c r="BW40" s="1525"/>
      <c r="BX40" s="1525"/>
      <c r="BY40" s="1831"/>
      <c r="BZ40" s="591"/>
      <c r="CA40" s="1463"/>
      <c r="CB40" s="1463"/>
      <c r="CC40" s="1546"/>
      <c r="CD40" s="1546"/>
      <c r="CE40" s="1546"/>
      <c r="CF40" s="1546"/>
      <c r="CH40" s="2"/>
      <c r="CI40" s="1769"/>
      <c r="CJ40" s="1723"/>
      <c r="CK40" s="2135"/>
      <c r="CL40" s="2136"/>
      <c r="CM40" s="2137"/>
    </row>
    <row r="41" spans="2:91" ht="14.25" customHeight="1">
      <c r="B41" s="1175"/>
      <c r="C41" s="1591"/>
      <c r="D41" s="1546"/>
      <c r="E41" s="1681"/>
      <c r="F41" s="1474"/>
      <c r="G41" s="1475"/>
      <c r="H41" s="1475"/>
      <c r="I41" s="1723"/>
      <c r="J41" s="2"/>
      <c r="K41" s="1621"/>
      <c r="L41" s="1487"/>
      <c r="M41" s="1488"/>
      <c r="N41" s="1946"/>
      <c r="O41" s="1796"/>
      <c r="P41" s="1796"/>
      <c r="Q41" s="1797"/>
      <c r="R41" s="591"/>
      <c r="Z41" s="2"/>
      <c r="AA41" s="1483" t="s">
        <v>520</v>
      </c>
      <c r="AB41" s="1485"/>
      <c r="AC41" s="1731"/>
      <c r="AD41" s="2132"/>
      <c r="AE41" s="2133"/>
      <c r="AF41" s="1175"/>
      <c r="AG41" s="1591"/>
      <c r="AH41" s="1546"/>
      <c r="AI41" s="1681"/>
      <c r="AJ41" s="1474"/>
      <c r="AK41" s="1475"/>
      <c r="AL41" s="1475"/>
      <c r="AM41" s="1723"/>
      <c r="AN41" s="2"/>
      <c r="AO41" s="1621"/>
      <c r="AP41" s="1487"/>
      <c r="AQ41" s="1488"/>
      <c r="AR41" s="1527"/>
      <c r="AS41" s="1495"/>
      <c r="AT41" s="1495"/>
      <c r="AU41" s="1580"/>
      <c r="AV41" s="591"/>
      <c r="BD41" s="2"/>
      <c r="BE41" s="1483" t="s">
        <v>520</v>
      </c>
      <c r="BF41" s="1485"/>
      <c r="BG41" s="1731"/>
      <c r="BH41" s="2132"/>
      <c r="BI41" s="2133"/>
      <c r="BJ41" s="1175"/>
      <c r="BK41" s="1591"/>
      <c r="BL41" s="1546"/>
      <c r="BM41" s="1681"/>
      <c r="BN41" s="1474"/>
      <c r="BO41" s="1475"/>
      <c r="BP41" s="1475"/>
      <c r="BQ41" s="1723"/>
      <c r="BR41" s="2"/>
      <c r="BS41" s="1621"/>
      <c r="BT41" s="1487"/>
      <c r="BU41" s="1488"/>
      <c r="BV41" s="1527"/>
      <c r="BW41" s="1495"/>
      <c r="BX41" s="1495"/>
      <c r="BY41" s="1580"/>
      <c r="BZ41" s="591"/>
      <c r="CH41" s="2"/>
      <c r="CI41" s="1483" t="s">
        <v>520</v>
      </c>
      <c r="CJ41" s="1485"/>
      <c r="CK41" s="1731"/>
      <c r="CL41" s="2132"/>
      <c r="CM41" s="2133"/>
    </row>
    <row r="42" spans="2:91" ht="14.25" customHeight="1">
      <c r="B42" s="1175"/>
      <c r="C42" s="2"/>
      <c r="D42" s="2125" t="s">
        <v>505</v>
      </c>
      <c r="E42" s="1468"/>
      <c r="F42" s="2126"/>
      <c r="G42" s="2127"/>
      <c r="H42" s="2127"/>
      <c r="I42" s="2128"/>
      <c r="J42" s="824"/>
      <c r="K42" s="1567" t="s">
        <v>586</v>
      </c>
      <c r="L42" s="1484"/>
      <c r="M42" s="1485"/>
      <c r="N42" s="1949">
        <f>'1.施工'!Z33</f>
        <v>0</v>
      </c>
      <c r="O42" s="1900"/>
      <c r="P42" s="1900"/>
      <c r="Q42" s="1901"/>
      <c r="R42" s="591"/>
      <c r="Z42" s="2"/>
      <c r="AA42" s="1542"/>
      <c r="AB42" s="2124"/>
      <c r="AC42" s="1789"/>
      <c r="AD42" s="2134"/>
      <c r="AE42" s="1790"/>
      <c r="AF42" s="593"/>
      <c r="AG42" s="2"/>
      <c r="AH42" s="2125" t="s">
        <v>505</v>
      </c>
      <c r="AI42" s="1468"/>
      <c r="AJ42" s="2126"/>
      <c r="AK42" s="2127"/>
      <c r="AL42" s="2127"/>
      <c r="AM42" s="2128"/>
      <c r="AN42" s="824"/>
      <c r="AO42" s="1567" t="s">
        <v>586</v>
      </c>
      <c r="AP42" s="1484"/>
      <c r="AQ42" s="1485"/>
      <c r="AR42" s="1949">
        <f>AC33</f>
        <v>0</v>
      </c>
      <c r="AS42" s="1493"/>
      <c r="AT42" s="1493"/>
      <c r="AU42" s="1579"/>
      <c r="AV42" s="591"/>
      <c r="BD42" s="2"/>
      <c r="BE42" s="1542"/>
      <c r="BF42" s="2124"/>
      <c r="BG42" s="1789"/>
      <c r="BH42" s="2134"/>
      <c r="BI42" s="1790"/>
      <c r="BJ42" s="593"/>
      <c r="BK42" s="2"/>
      <c r="BL42" s="2125" t="s">
        <v>505</v>
      </c>
      <c r="BM42" s="1468"/>
      <c r="BN42" s="2126"/>
      <c r="BO42" s="2127"/>
      <c r="BP42" s="2127"/>
      <c r="BQ42" s="2128"/>
      <c r="BR42" s="824"/>
      <c r="BS42" s="1567" t="s">
        <v>586</v>
      </c>
      <c r="BT42" s="1484"/>
      <c r="BU42" s="1485"/>
      <c r="BV42" s="1949">
        <f>BG33</f>
        <v>0</v>
      </c>
      <c r="BW42" s="1493"/>
      <c r="BX42" s="1493"/>
      <c r="BY42" s="1579"/>
      <c r="BZ42" s="591"/>
      <c r="CH42" s="2"/>
      <c r="CI42" s="1542"/>
      <c r="CJ42" s="2124"/>
      <c r="CK42" s="1789"/>
      <c r="CL42" s="2134"/>
      <c r="CM42" s="1790"/>
    </row>
    <row r="43" spans="2:91" ht="14.25" customHeight="1">
      <c r="B43" s="1175"/>
      <c r="C43" s="2"/>
      <c r="D43" s="1514" t="s">
        <v>508</v>
      </c>
      <c r="E43" s="1470"/>
      <c r="F43" s="2129"/>
      <c r="G43" s="2130"/>
      <c r="H43" s="2130"/>
      <c r="I43" s="2131"/>
      <c r="J43" s="824"/>
      <c r="K43" s="1621"/>
      <c r="L43" s="1487"/>
      <c r="M43" s="1488"/>
      <c r="N43" s="1946"/>
      <c r="O43" s="1796"/>
      <c r="P43" s="1796"/>
      <c r="Q43" s="1797"/>
      <c r="R43" s="591"/>
      <c r="S43" s="592"/>
      <c r="T43" s="592"/>
      <c r="U43" s="592"/>
      <c r="V43" s="592"/>
      <c r="W43" s="592"/>
      <c r="X43" s="592"/>
      <c r="Z43" s="1289"/>
      <c r="AA43" s="1319"/>
      <c r="AB43" s="1319"/>
      <c r="AC43" s="586"/>
      <c r="AD43" s="586"/>
      <c r="AE43" s="586"/>
      <c r="AF43" s="593"/>
      <c r="AG43" s="2"/>
      <c r="AH43" s="1514" t="s">
        <v>508</v>
      </c>
      <c r="AI43" s="1470"/>
      <c r="AJ43" s="2129"/>
      <c r="AK43" s="2130"/>
      <c r="AL43" s="2130"/>
      <c r="AM43" s="2131"/>
      <c r="AN43" s="824"/>
      <c r="AO43" s="1621"/>
      <c r="AP43" s="1487"/>
      <c r="AQ43" s="1488"/>
      <c r="AR43" s="1527"/>
      <c r="AS43" s="1495"/>
      <c r="AT43" s="1495"/>
      <c r="AU43" s="1580"/>
      <c r="AV43" s="591"/>
      <c r="AW43" s="592"/>
      <c r="AX43" s="592"/>
      <c r="AY43" s="592"/>
      <c r="AZ43" s="592"/>
      <c r="BA43" s="592"/>
      <c r="BB43" s="592"/>
      <c r="BD43" s="1289"/>
      <c r="BE43" s="1319"/>
      <c r="BF43" s="1319"/>
      <c r="BG43" s="586"/>
      <c r="BH43" s="586"/>
      <c r="BI43" s="586"/>
      <c r="BJ43" s="593"/>
      <c r="BK43" s="2"/>
      <c r="BL43" s="1514" t="s">
        <v>508</v>
      </c>
      <c r="BM43" s="1470"/>
      <c r="BN43" s="2129"/>
      <c r="BO43" s="2130"/>
      <c r="BP43" s="2130"/>
      <c r="BQ43" s="2131"/>
      <c r="BR43" s="824"/>
      <c r="BS43" s="1621"/>
      <c r="BT43" s="1487"/>
      <c r="BU43" s="1488"/>
      <c r="BV43" s="1527"/>
      <c r="BW43" s="1495"/>
      <c r="BX43" s="1495"/>
      <c r="BY43" s="1580"/>
      <c r="BZ43" s="591"/>
      <c r="CA43" s="592"/>
      <c r="CB43" s="592"/>
      <c r="CC43" s="592"/>
      <c r="CD43" s="592"/>
      <c r="CE43" s="592"/>
      <c r="CF43" s="592"/>
      <c r="CH43" s="1289"/>
      <c r="CI43" s="1319"/>
      <c r="CJ43" s="1319"/>
      <c r="CK43" s="586"/>
      <c r="CL43" s="586"/>
      <c r="CM43" s="586"/>
    </row>
    <row r="44" spans="2:91" ht="14.25" customHeight="1">
      <c r="B44" s="1175"/>
      <c r="C44" s="1471" t="s">
        <v>579</v>
      </c>
      <c r="D44" s="1472"/>
      <c r="E44" s="1687"/>
      <c r="F44" s="1949">
        <f>'1.施工'!R31</f>
        <v>0</v>
      </c>
      <c r="G44" s="1900"/>
      <c r="H44" s="1900"/>
      <c r="I44" s="1901"/>
      <c r="J44" s="2"/>
      <c r="K44" s="1567" t="s">
        <v>512</v>
      </c>
      <c r="L44" s="1484"/>
      <c r="M44" s="1485"/>
      <c r="N44" s="1949">
        <f>'1.施工'!Z35</f>
        <v>0</v>
      </c>
      <c r="O44" s="1900"/>
      <c r="P44" s="1900"/>
      <c r="Q44" s="1901"/>
      <c r="R44" s="591"/>
      <c r="S44" s="1419" t="s">
        <v>587</v>
      </c>
      <c r="T44" s="1420"/>
      <c r="U44" s="1428"/>
      <c r="V44" s="1519" t="str">
        <f>登録!L33</f>
        <v>無</v>
      </c>
      <c r="W44" s="1419" t="s">
        <v>588</v>
      </c>
      <c r="X44" s="1428"/>
      <c r="Y44" s="1503" t="str">
        <f>登録!L34</f>
        <v>無</v>
      </c>
      <c r="Z44" s="1504"/>
      <c r="AA44" s="1419" t="s">
        <v>589</v>
      </c>
      <c r="AB44" s="1420"/>
      <c r="AC44" s="1420"/>
      <c r="AD44" s="1428"/>
      <c r="AE44" s="1519" t="str">
        <f>登録!L35</f>
        <v>無</v>
      </c>
      <c r="AF44" s="593"/>
      <c r="AG44" s="1471" t="s">
        <v>579</v>
      </c>
      <c r="AH44" s="1472"/>
      <c r="AI44" s="1687"/>
      <c r="AJ44" s="1949">
        <f>U31</f>
        <v>0</v>
      </c>
      <c r="AK44" s="1493"/>
      <c r="AL44" s="1493"/>
      <c r="AM44" s="1579"/>
      <c r="AN44" s="2"/>
      <c r="AO44" s="1567" t="s">
        <v>512</v>
      </c>
      <c r="AP44" s="1484"/>
      <c r="AQ44" s="1485"/>
      <c r="AR44" s="1949">
        <f>AC35</f>
        <v>0</v>
      </c>
      <c r="AS44" s="1493"/>
      <c r="AT44" s="1493"/>
      <c r="AU44" s="1579"/>
      <c r="AV44" s="591"/>
      <c r="AW44" s="1419" t="s">
        <v>587</v>
      </c>
      <c r="AX44" s="1420"/>
      <c r="AY44" s="1428"/>
      <c r="AZ44" s="1519" t="str">
        <f>登録!M33</f>
        <v>無</v>
      </c>
      <c r="BA44" s="1419" t="s">
        <v>588</v>
      </c>
      <c r="BB44" s="1428"/>
      <c r="BC44" s="1503" t="str">
        <f>登録!M34</f>
        <v>無</v>
      </c>
      <c r="BD44" s="1504"/>
      <c r="BE44" s="1419" t="s">
        <v>589</v>
      </c>
      <c r="BF44" s="1420"/>
      <c r="BG44" s="1420"/>
      <c r="BH44" s="1428"/>
      <c r="BI44" s="1519" t="str">
        <f>登録!M35</f>
        <v>無</v>
      </c>
      <c r="BJ44" s="593"/>
      <c r="BK44" s="1471" t="s">
        <v>579</v>
      </c>
      <c r="BL44" s="1472"/>
      <c r="BM44" s="1687"/>
      <c r="BN44" s="1949">
        <f>AY31</f>
        <v>0</v>
      </c>
      <c r="BO44" s="1493"/>
      <c r="BP44" s="1493"/>
      <c r="BQ44" s="1579"/>
      <c r="BR44" s="2"/>
      <c r="BS44" s="1567" t="s">
        <v>512</v>
      </c>
      <c r="BT44" s="1484"/>
      <c r="BU44" s="1485"/>
      <c r="BV44" s="1949">
        <f>BG35</f>
        <v>0</v>
      </c>
      <c r="BW44" s="1493"/>
      <c r="BX44" s="1493"/>
      <c r="BY44" s="1579"/>
      <c r="BZ44" s="591"/>
      <c r="CA44" s="1419" t="s">
        <v>587</v>
      </c>
      <c r="CB44" s="1420"/>
      <c r="CC44" s="1428"/>
      <c r="CD44" s="2119"/>
      <c r="CE44" s="1419" t="s">
        <v>588</v>
      </c>
      <c r="CF44" s="1428"/>
      <c r="CG44" s="1425"/>
      <c r="CH44" s="1431"/>
      <c r="CI44" s="1419" t="s">
        <v>589</v>
      </c>
      <c r="CJ44" s="1420"/>
      <c r="CK44" s="1420"/>
      <c r="CL44" s="1428"/>
      <c r="CM44" s="2119"/>
    </row>
    <row r="45" spans="2:91" ht="19.5" customHeight="1">
      <c r="B45" s="1175"/>
      <c r="C45" s="1591"/>
      <c r="D45" s="1546"/>
      <c r="E45" s="1681"/>
      <c r="F45" s="1946"/>
      <c r="G45" s="1796"/>
      <c r="H45" s="1796"/>
      <c r="I45" s="1797"/>
      <c r="J45" s="2"/>
      <c r="K45" s="1621"/>
      <c r="L45" s="1487"/>
      <c r="M45" s="1488"/>
      <c r="N45" s="1946"/>
      <c r="O45" s="1796"/>
      <c r="P45" s="1796"/>
      <c r="Q45" s="1797"/>
      <c r="R45" s="591"/>
      <c r="S45" s="1421"/>
      <c r="T45" s="1422"/>
      <c r="U45" s="1429"/>
      <c r="V45" s="1520"/>
      <c r="W45" s="1421"/>
      <c r="X45" s="1429"/>
      <c r="Y45" s="1505"/>
      <c r="Z45" s="1506"/>
      <c r="AA45" s="1421"/>
      <c r="AB45" s="1422"/>
      <c r="AC45" s="1422"/>
      <c r="AD45" s="1429"/>
      <c r="AE45" s="1520"/>
      <c r="AF45" s="593"/>
      <c r="AG45" s="1591"/>
      <c r="AH45" s="1546"/>
      <c r="AI45" s="1681"/>
      <c r="AJ45" s="1527"/>
      <c r="AK45" s="1495"/>
      <c r="AL45" s="1495"/>
      <c r="AM45" s="1580"/>
      <c r="AN45" s="2"/>
      <c r="AO45" s="1621"/>
      <c r="AP45" s="1487"/>
      <c r="AQ45" s="1488"/>
      <c r="AR45" s="1527"/>
      <c r="AS45" s="1495"/>
      <c r="AT45" s="1495"/>
      <c r="AU45" s="1580"/>
      <c r="AV45" s="591"/>
      <c r="AW45" s="1421"/>
      <c r="AX45" s="1422"/>
      <c r="AY45" s="1429"/>
      <c r="AZ45" s="1520"/>
      <c r="BA45" s="1421"/>
      <c r="BB45" s="1429"/>
      <c r="BC45" s="1505"/>
      <c r="BD45" s="1506"/>
      <c r="BE45" s="1421"/>
      <c r="BF45" s="1422"/>
      <c r="BG45" s="1422"/>
      <c r="BH45" s="1429"/>
      <c r="BI45" s="1520"/>
      <c r="BJ45" s="593"/>
      <c r="BK45" s="1591"/>
      <c r="BL45" s="1546"/>
      <c r="BM45" s="1681"/>
      <c r="BN45" s="1527"/>
      <c r="BO45" s="1495"/>
      <c r="BP45" s="1495"/>
      <c r="BQ45" s="1580"/>
      <c r="BR45" s="2"/>
      <c r="BS45" s="1621"/>
      <c r="BT45" s="1487"/>
      <c r="BU45" s="1488"/>
      <c r="BV45" s="1527"/>
      <c r="BW45" s="1495"/>
      <c r="BX45" s="1495"/>
      <c r="BY45" s="1580"/>
      <c r="BZ45" s="591"/>
      <c r="CA45" s="1421"/>
      <c r="CB45" s="1422"/>
      <c r="CC45" s="1429"/>
      <c r="CD45" s="2120"/>
      <c r="CE45" s="1421"/>
      <c r="CF45" s="1429"/>
      <c r="CG45" s="1426"/>
      <c r="CH45" s="1432"/>
      <c r="CI45" s="1421"/>
      <c r="CJ45" s="1422"/>
      <c r="CK45" s="1422"/>
      <c r="CL45" s="1429"/>
      <c r="CM45" s="2120"/>
    </row>
    <row r="46" spans="2:91" ht="19.5" customHeight="1">
      <c r="B46" s="1175"/>
      <c r="C46" s="2"/>
      <c r="D46" s="2125" t="s">
        <v>505</v>
      </c>
      <c r="E46" s="1468"/>
      <c r="F46" s="1567" t="s">
        <v>506</v>
      </c>
      <c r="G46" s="1484"/>
      <c r="H46" s="1484"/>
      <c r="I46" s="1485"/>
      <c r="J46" s="819"/>
      <c r="K46" s="1567" t="s">
        <v>532</v>
      </c>
      <c r="L46" s="1484"/>
      <c r="M46" s="1485"/>
      <c r="N46" s="1294"/>
      <c r="O46" s="441"/>
      <c r="P46" s="441"/>
      <c r="Q46" s="1291"/>
      <c r="R46" s="591"/>
      <c r="S46" s="1423"/>
      <c r="T46" s="1424"/>
      <c r="U46" s="1430"/>
      <c r="V46" s="1928"/>
      <c r="W46" s="1423"/>
      <c r="X46" s="1430"/>
      <c r="Y46" s="1893"/>
      <c r="Z46" s="1935"/>
      <c r="AA46" s="1423"/>
      <c r="AB46" s="1424"/>
      <c r="AC46" s="1424"/>
      <c r="AD46" s="1430"/>
      <c r="AE46" s="1928"/>
      <c r="AF46" s="698"/>
      <c r="AG46" s="2"/>
      <c r="AH46" s="2125" t="s">
        <v>505</v>
      </c>
      <c r="AI46" s="1468"/>
      <c r="AJ46" s="1567" t="s">
        <v>506</v>
      </c>
      <c r="AK46" s="1484"/>
      <c r="AL46" s="1484"/>
      <c r="AM46" s="1485"/>
      <c r="AN46" s="819"/>
      <c r="AO46" s="1567" t="s">
        <v>532</v>
      </c>
      <c r="AP46" s="1484"/>
      <c r="AQ46" s="1485"/>
      <c r="AR46" s="1294"/>
      <c r="AS46" s="441"/>
      <c r="AT46" s="441"/>
      <c r="AU46" s="1291"/>
      <c r="AV46" s="591"/>
      <c r="AW46" s="1423"/>
      <c r="AX46" s="1424"/>
      <c r="AY46" s="1430"/>
      <c r="AZ46" s="1928"/>
      <c r="BA46" s="1423"/>
      <c r="BB46" s="1430"/>
      <c r="BC46" s="1893"/>
      <c r="BD46" s="1935"/>
      <c r="BE46" s="1423"/>
      <c r="BF46" s="1424"/>
      <c r="BG46" s="1424"/>
      <c r="BH46" s="1430"/>
      <c r="BI46" s="1928"/>
      <c r="BJ46" s="698"/>
      <c r="BK46" s="2"/>
      <c r="BL46" s="2125" t="s">
        <v>505</v>
      </c>
      <c r="BM46" s="1468"/>
      <c r="BN46" s="1567" t="s">
        <v>506</v>
      </c>
      <c r="BO46" s="1484"/>
      <c r="BP46" s="1484"/>
      <c r="BQ46" s="1485"/>
      <c r="BR46" s="819"/>
      <c r="BS46" s="1567" t="s">
        <v>532</v>
      </c>
      <c r="BT46" s="1484"/>
      <c r="BU46" s="1485"/>
      <c r="BV46" s="1294"/>
      <c r="BW46" s="441"/>
      <c r="BX46" s="441"/>
      <c r="BY46" s="1291"/>
      <c r="BZ46" s="591"/>
      <c r="CA46" s="1423"/>
      <c r="CB46" s="1424"/>
      <c r="CC46" s="1430"/>
      <c r="CD46" s="2121"/>
      <c r="CE46" s="1423"/>
      <c r="CF46" s="1430"/>
      <c r="CG46" s="1427"/>
      <c r="CH46" s="1433"/>
      <c r="CI46" s="1423"/>
      <c r="CJ46" s="1424"/>
      <c r="CK46" s="1424"/>
      <c r="CL46" s="1430"/>
      <c r="CM46" s="2121"/>
    </row>
    <row r="47" spans="2:91" ht="13.5" customHeight="1">
      <c r="B47" s="1175"/>
      <c r="C47" s="2"/>
      <c r="D47" s="1514" t="s">
        <v>508</v>
      </c>
      <c r="E47" s="1470"/>
      <c r="F47" s="1621"/>
      <c r="G47" s="1487"/>
      <c r="H47" s="1487"/>
      <c r="I47" s="1488"/>
      <c r="J47" s="819"/>
      <c r="K47" s="1568"/>
      <c r="L47" s="1569"/>
      <c r="M47" s="1570"/>
      <c r="N47" s="2"/>
      <c r="O47" s="278"/>
      <c r="P47" s="278"/>
      <c r="Q47" s="578"/>
      <c r="R47" s="591"/>
      <c r="S47" s="567"/>
      <c r="T47" s="567"/>
      <c r="U47" s="567"/>
      <c r="V47" s="567"/>
      <c r="W47" s="568"/>
      <c r="X47" s="568"/>
      <c r="Y47" s="568"/>
      <c r="Z47" s="568"/>
      <c r="AA47" s="567"/>
      <c r="AB47" s="567"/>
      <c r="AC47" s="567"/>
      <c r="AD47" s="567"/>
      <c r="AE47" s="567"/>
      <c r="AF47" s="593"/>
      <c r="AG47" s="2"/>
      <c r="AH47" s="1514" t="s">
        <v>508</v>
      </c>
      <c r="AI47" s="1470"/>
      <c r="AJ47" s="1621"/>
      <c r="AK47" s="1487"/>
      <c r="AL47" s="1487"/>
      <c r="AM47" s="1488"/>
      <c r="AN47" s="819"/>
      <c r="AO47" s="1568"/>
      <c r="AP47" s="1569"/>
      <c r="AQ47" s="1570"/>
      <c r="AR47" s="2"/>
      <c r="AS47" s="278"/>
      <c r="AT47" s="278"/>
      <c r="AU47" s="578"/>
      <c r="AV47" s="591"/>
      <c r="AW47" s="567"/>
      <c r="AX47" s="567"/>
      <c r="AY47" s="567"/>
      <c r="AZ47" s="567"/>
      <c r="BA47" s="568"/>
      <c r="BB47" s="568"/>
      <c r="BC47" s="568"/>
      <c r="BD47" s="568"/>
      <c r="BE47" s="567"/>
      <c r="BF47" s="567"/>
      <c r="BG47" s="567"/>
      <c r="BH47" s="567"/>
      <c r="BI47" s="567"/>
      <c r="BJ47" s="593"/>
      <c r="BK47" s="2"/>
      <c r="BL47" s="1514" t="s">
        <v>508</v>
      </c>
      <c r="BM47" s="1470"/>
      <c r="BN47" s="1621"/>
      <c r="BO47" s="1487"/>
      <c r="BP47" s="1487"/>
      <c r="BQ47" s="1488"/>
      <c r="BR47" s="819"/>
      <c r="BS47" s="1568"/>
      <c r="BT47" s="1569"/>
      <c r="BU47" s="1570"/>
      <c r="BV47" s="2"/>
      <c r="BW47" s="278"/>
      <c r="BX47" s="278"/>
      <c r="BY47" s="578"/>
      <c r="BZ47" s="591"/>
      <c r="CA47" s="567"/>
      <c r="CB47" s="567"/>
      <c r="CC47" s="567"/>
      <c r="CD47" s="567"/>
      <c r="CE47" s="568"/>
      <c r="CF47" s="568"/>
      <c r="CG47" s="568"/>
      <c r="CH47" s="568"/>
      <c r="CI47" s="567"/>
      <c r="CJ47" s="567"/>
      <c r="CK47" s="567"/>
      <c r="CL47" s="567"/>
      <c r="CM47" s="567"/>
    </row>
    <row r="48" spans="2:91" ht="14.25" customHeight="1">
      <c r="B48" s="1175"/>
      <c r="C48" s="1471" t="s">
        <v>590</v>
      </c>
      <c r="D48" s="1472"/>
      <c r="E48" s="1687"/>
      <c r="F48" s="1128">
        <v>0</v>
      </c>
      <c r="G48" s="826" t="s">
        <v>591</v>
      </c>
      <c r="H48" s="1900">
        <f>'1.施工'!T35</f>
        <v>0</v>
      </c>
      <c r="I48" s="1901"/>
      <c r="J48" s="827"/>
      <c r="K48" s="828"/>
      <c r="L48" s="1483" t="s">
        <v>527</v>
      </c>
      <c r="M48" s="1485"/>
      <c r="N48" s="830"/>
      <c r="O48" s="831"/>
      <c r="P48" s="831"/>
      <c r="Q48" s="832"/>
      <c r="R48" s="591"/>
      <c r="S48" s="556"/>
      <c r="T48" s="31"/>
      <c r="U48" s="557"/>
      <c r="V48" s="557"/>
      <c r="W48" s="557"/>
      <c r="X48" s="557"/>
      <c r="Y48" s="557"/>
      <c r="Z48" s="557"/>
      <c r="AA48" s="557"/>
      <c r="AB48" s="557"/>
      <c r="AC48" s="557"/>
      <c r="AD48" s="557"/>
      <c r="AE48" s="558"/>
      <c r="AF48" s="593"/>
      <c r="AG48" s="1471" t="s">
        <v>590</v>
      </c>
      <c r="AH48" s="1472"/>
      <c r="AI48" s="1687"/>
      <c r="AJ48" s="825">
        <v>0</v>
      </c>
      <c r="AK48" s="826" t="s">
        <v>591</v>
      </c>
      <c r="AL48" s="1900">
        <f>W35</f>
        <v>0</v>
      </c>
      <c r="AM48" s="1901"/>
      <c r="AN48" s="827"/>
      <c r="AO48" s="828"/>
      <c r="AP48" s="1483" t="s">
        <v>527</v>
      </c>
      <c r="AQ48" s="1485"/>
      <c r="AR48" s="830"/>
      <c r="AS48" s="831"/>
      <c r="AT48" s="831"/>
      <c r="AU48" s="832"/>
      <c r="AV48" s="591"/>
      <c r="AW48" s="556"/>
      <c r="AX48" s="31"/>
      <c r="AY48" s="557"/>
      <c r="AZ48" s="557"/>
      <c r="BA48" s="557"/>
      <c r="BB48" s="557"/>
      <c r="BC48" s="557"/>
      <c r="BD48" s="557"/>
      <c r="BE48" s="557"/>
      <c r="BF48" s="557"/>
      <c r="BG48" s="557"/>
      <c r="BH48" s="557"/>
      <c r="BI48" s="558"/>
      <c r="BJ48" s="593"/>
      <c r="BK48" s="1471" t="s">
        <v>590</v>
      </c>
      <c r="BL48" s="1472"/>
      <c r="BM48" s="1687"/>
      <c r="BN48" s="825">
        <v>0</v>
      </c>
      <c r="BO48" s="826" t="s">
        <v>591</v>
      </c>
      <c r="BP48" s="1900">
        <f>BA35</f>
        <v>0</v>
      </c>
      <c r="BQ48" s="1901"/>
      <c r="BR48" s="827"/>
      <c r="BS48" s="828"/>
      <c r="BT48" s="1483" t="s">
        <v>527</v>
      </c>
      <c r="BU48" s="1485"/>
      <c r="BV48" s="830"/>
      <c r="BW48" s="831"/>
      <c r="BX48" s="831"/>
      <c r="BY48" s="832"/>
      <c r="BZ48" s="591"/>
      <c r="CA48" s="556"/>
      <c r="CB48" s="31"/>
      <c r="CC48" s="557"/>
      <c r="CD48" s="557"/>
      <c r="CE48" s="557"/>
      <c r="CF48" s="557"/>
      <c r="CG48" s="557"/>
      <c r="CH48" s="557"/>
      <c r="CI48" s="557"/>
      <c r="CJ48" s="557"/>
      <c r="CK48" s="557"/>
      <c r="CL48" s="557"/>
      <c r="CM48" s="558"/>
    </row>
    <row r="49" spans="2:91" ht="15.75" customHeight="1">
      <c r="B49" s="1175"/>
      <c r="C49" s="1591"/>
      <c r="D49" s="1546"/>
      <c r="E49" s="1681"/>
      <c r="F49" s="1186" t="str">
        <f>IF(F48="○","","○")</f>
        <v>○</v>
      </c>
      <c r="G49" s="33" t="s">
        <v>592</v>
      </c>
      <c r="H49" s="1796"/>
      <c r="I49" s="1797"/>
      <c r="J49" s="827"/>
      <c r="K49" s="828"/>
      <c r="L49" s="1486"/>
      <c r="M49" s="1488"/>
      <c r="N49" s="819"/>
      <c r="O49" s="698"/>
      <c r="P49" s="698"/>
      <c r="Q49" s="1207"/>
      <c r="R49" s="591"/>
      <c r="S49" s="25"/>
      <c r="T49" s="1" t="s">
        <v>593</v>
      </c>
      <c r="AE49" s="26"/>
      <c r="AF49" s="555"/>
      <c r="AG49" s="1591"/>
      <c r="AH49" s="1475"/>
      <c r="AI49" s="1723"/>
      <c r="AJ49" s="1186" t="str">
        <f>IF(AJ48="○","","○")</f>
        <v>○</v>
      </c>
      <c r="AK49" s="33" t="s">
        <v>592</v>
      </c>
      <c r="AL49" s="1796"/>
      <c r="AM49" s="1797"/>
      <c r="AN49" s="827"/>
      <c r="AO49" s="828"/>
      <c r="AP49" s="1486"/>
      <c r="AQ49" s="1488"/>
      <c r="AR49" s="819"/>
      <c r="AS49" s="698"/>
      <c r="AT49" s="698"/>
      <c r="AU49" s="1207"/>
      <c r="AV49" s="591"/>
      <c r="AW49" s="25"/>
      <c r="AX49" s="1" t="s">
        <v>593</v>
      </c>
      <c r="BI49" s="26"/>
      <c r="BJ49" s="555"/>
      <c r="BK49" s="1591"/>
      <c r="BL49" s="1475"/>
      <c r="BM49" s="1723"/>
      <c r="BN49" s="829" t="str">
        <f>IF(BN48="○","","○")</f>
        <v>○</v>
      </c>
      <c r="BO49" s="33" t="s">
        <v>592</v>
      </c>
      <c r="BP49" s="1796"/>
      <c r="BQ49" s="1797"/>
      <c r="BR49" s="827"/>
      <c r="BS49" s="828"/>
      <c r="BT49" s="1486"/>
      <c r="BU49" s="1488"/>
      <c r="BV49" s="819"/>
      <c r="BW49" s="698"/>
      <c r="BX49" s="698"/>
      <c r="BY49" s="1207"/>
      <c r="BZ49" s="591"/>
      <c r="CA49" s="25"/>
      <c r="CB49" s="1" t="s">
        <v>593</v>
      </c>
      <c r="CM49" s="26"/>
    </row>
    <row r="50" spans="2:91" ht="13.5" customHeight="1">
      <c r="B50" s="561"/>
      <c r="C50" s="1210"/>
      <c r="D50" s="1689" t="s">
        <v>514</v>
      </c>
      <c r="E50" s="1687"/>
      <c r="F50" s="1922">
        <f>'1.施工'!R37</f>
        <v>0</v>
      </c>
      <c r="G50" s="1923"/>
      <c r="H50" s="1923"/>
      <c r="I50" s="1924"/>
      <c r="J50" s="827"/>
      <c r="K50" s="828"/>
      <c r="L50" s="1483" t="s">
        <v>520</v>
      </c>
      <c r="M50" s="1485"/>
      <c r="N50" s="830"/>
      <c r="O50" s="831"/>
      <c r="P50" s="831"/>
      <c r="Q50" s="832"/>
      <c r="R50" s="591"/>
      <c r="S50" s="25"/>
      <c r="AE50" s="26"/>
      <c r="AG50" s="1210"/>
      <c r="AH50" s="1689" t="s">
        <v>514</v>
      </c>
      <c r="AI50" s="1687"/>
      <c r="AJ50" s="1971">
        <f>U37</f>
        <v>0</v>
      </c>
      <c r="AK50" s="1972"/>
      <c r="AL50" s="1972"/>
      <c r="AM50" s="1973"/>
      <c r="AN50" s="827"/>
      <c r="AO50" s="828"/>
      <c r="AP50" s="1483" t="s">
        <v>520</v>
      </c>
      <c r="AQ50" s="1485"/>
      <c r="AR50" s="830"/>
      <c r="AS50" s="831"/>
      <c r="AT50" s="831"/>
      <c r="AU50" s="832"/>
      <c r="AV50" s="591"/>
      <c r="AW50" s="25"/>
      <c r="BI50" s="26"/>
      <c r="BK50" s="1210"/>
      <c r="BL50" s="1689" t="s">
        <v>514</v>
      </c>
      <c r="BM50" s="1687"/>
      <c r="BN50" s="1971">
        <f>AY37</f>
        <v>0</v>
      </c>
      <c r="BO50" s="1972"/>
      <c r="BP50" s="1972"/>
      <c r="BQ50" s="1973"/>
      <c r="BR50" s="827"/>
      <c r="BS50" s="828"/>
      <c r="BT50" s="1483" t="s">
        <v>520</v>
      </c>
      <c r="BU50" s="1485"/>
      <c r="BV50" s="830"/>
      <c r="BW50" s="831"/>
      <c r="BX50" s="831"/>
      <c r="BY50" s="832"/>
      <c r="BZ50" s="591"/>
      <c r="CA50" s="25"/>
      <c r="CM50" s="26"/>
    </row>
    <row r="51" spans="2:91" ht="13.5" customHeight="1">
      <c r="B51" s="561"/>
      <c r="C51" s="585"/>
      <c r="D51" s="1690"/>
      <c r="E51" s="1554"/>
      <c r="F51" s="1925"/>
      <c r="G51" s="1926"/>
      <c r="H51" s="1926"/>
      <c r="I51" s="1927"/>
      <c r="J51" s="833"/>
      <c r="K51" s="834"/>
      <c r="L51" s="1542"/>
      <c r="M51" s="2124"/>
      <c r="N51" s="585"/>
      <c r="O51" s="1190"/>
      <c r="P51" s="1190"/>
      <c r="Q51" s="1191"/>
      <c r="R51" s="591"/>
      <c r="S51" s="25"/>
      <c r="T51" s="1" t="s">
        <v>594</v>
      </c>
      <c r="AE51" s="26"/>
      <c r="AG51" s="585"/>
      <c r="AH51" s="1690"/>
      <c r="AI51" s="1554"/>
      <c r="AJ51" s="1925"/>
      <c r="AK51" s="1926"/>
      <c r="AL51" s="1926"/>
      <c r="AM51" s="1927"/>
      <c r="AN51" s="833"/>
      <c r="AO51" s="834"/>
      <c r="AP51" s="1542"/>
      <c r="AQ51" s="2124"/>
      <c r="AR51" s="585"/>
      <c r="AS51" s="1190"/>
      <c r="AT51" s="1190"/>
      <c r="AU51" s="1191"/>
      <c r="AV51" s="591"/>
      <c r="AW51" s="25"/>
      <c r="AX51" s="1" t="s">
        <v>594</v>
      </c>
      <c r="BI51" s="26"/>
      <c r="BK51" s="585"/>
      <c r="BL51" s="1690"/>
      <c r="BM51" s="1554"/>
      <c r="BN51" s="1925"/>
      <c r="BO51" s="1926"/>
      <c r="BP51" s="1926"/>
      <c r="BQ51" s="1927"/>
      <c r="BR51" s="833"/>
      <c r="BS51" s="834"/>
      <c r="BT51" s="1542"/>
      <c r="BU51" s="2124"/>
      <c r="BV51" s="585"/>
      <c r="BW51" s="1190"/>
      <c r="BX51" s="1190"/>
      <c r="BY51" s="1191"/>
      <c r="BZ51" s="591"/>
      <c r="CA51" s="25"/>
      <c r="CB51" s="1" t="s">
        <v>594</v>
      </c>
      <c r="CM51" s="26"/>
    </row>
    <row r="52" spans="2:91" ht="12.75" customHeight="1">
      <c r="B52" s="561"/>
      <c r="D52" s="835"/>
      <c r="E52" s="835"/>
      <c r="F52" s="835"/>
      <c r="R52" s="591"/>
      <c r="S52" s="25"/>
      <c r="T52" s="1" t="s">
        <v>595</v>
      </c>
      <c r="AE52" s="26"/>
      <c r="AH52" s="835"/>
      <c r="AI52" s="835"/>
      <c r="AJ52" s="835"/>
      <c r="AV52" s="591"/>
      <c r="AW52" s="25"/>
      <c r="AX52" s="1" t="s">
        <v>596</v>
      </c>
      <c r="BI52" s="26"/>
      <c r="BL52" s="835"/>
      <c r="BM52" s="835"/>
      <c r="BN52" s="835"/>
      <c r="BZ52" s="591"/>
      <c r="CA52" s="25"/>
      <c r="CB52" s="1" t="s">
        <v>596</v>
      </c>
      <c r="CM52" s="26"/>
    </row>
    <row r="53" spans="2:91" ht="13.5" customHeight="1">
      <c r="B53" s="561"/>
      <c r="C53" s="1419" t="s">
        <v>597</v>
      </c>
      <c r="D53" s="1420"/>
      <c r="E53" s="1420"/>
      <c r="F53" s="1428"/>
      <c r="G53" s="1960" t="str">
        <f>'1.施工'!D56</f>
        <v>無</v>
      </c>
      <c r="H53" s="1419" t="s">
        <v>588</v>
      </c>
      <c r="I53" s="1420"/>
      <c r="J53" s="1428"/>
      <c r="K53" s="1425" t="str">
        <f>'1.施工'!H56</f>
        <v>無</v>
      </c>
      <c r="L53" s="1431"/>
      <c r="M53" s="1419" t="s">
        <v>589</v>
      </c>
      <c r="N53" s="1420"/>
      <c r="O53" s="1428"/>
      <c r="P53" s="1425" t="str">
        <f>'1.施工'!M56</f>
        <v>無</v>
      </c>
      <c r="Q53" s="1431"/>
      <c r="R53" s="591"/>
      <c r="S53" s="25"/>
      <c r="T53" s="30"/>
      <c r="AE53" s="26"/>
      <c r="AG53" s="1419" t="s">
        <v>597</v>
      </c>
      <c r="AH53" s="1420"/>
      <c r="AI53" s="1420"/>
      <c r="AJ53" s="1428"/>
      <c r="AK53" s="1425" t="str">
        <f>V44</f>
        <v>無</v>
      </c>
      <c r="AL53" s="1419" t="s">
        <v>588</v>
      </c>
      <c r="AM53" s="1420"/>
      <c r="AN53" s="1428"/>
      <c r="AO53" s="1992" t="str">
        <f>Y44</f>
        <v>無</v>
      </c>
      <c r="AP53" s="1431"/>
      <c r="AQ53" s="1419" t="s">
        <v>589</v>
      </c>
      <c r="AR53" s="1420"/>
      <c r="AS53" s="1420"/>
      <c r="AT53" s="1425" t="str">
        <f>AE44</f>
        <v>無</v>
      </c>
      <c r="AU53" s="1431"/>
      <c r="AV53" s="591"/>
      <c r="AW53" s="25"/>
      <c r="AX53" s="30"/>
      <c r="BI53" s="26"/>
      <c r="BK53" s="1419" t="s">
        <v>597</v>
      </c>
      <c r="BL53" s="1420"/>
      <c r="BM53" s="1420"/>
      <c r="BN53" s="1428"/>
      <c r="BO53" s="1425" t="str">
        <f>AZ44</f>
        <v>無</v>
      </c>
      <c r="BP53" s="1419" t="s">
        <v>588</v>
      </c>
      <c r="BQ53" s="1420"/>
      <c r="BR53" s="1428"/>
      <c r="BS53" s="1992" t="str">
        <f>BC44</f>
        <v>無</v>
      </c>
      <c r="BT53" s="1431"/>
      <c r="BU53" s="1419" t="s">
        <v>589</v>
      </c>
      <c r="BV53" s="1420"/>
      <c r="BW53" s="1420"/>
      <c r="BX53" s="1425" t="str">
        <f>BI44</f>
        <v>無</v>
      </c>
      <c r="BY53" s="1431"/>
      <c r="BZ53" s="591"/>
      <c r="CA53" s="25"/>
      <c r="CB53" s="30"/>
      <c r="CM53" s="26"/>
    </row>
    <row r="54" spans="2:91" ht="13.5" customHeight="1">
      <c r="B54" s="561"/>
      <c r="C54" s="1421"/>
      <c r="D54" s="1422"/>
      <c r="E54" s="1422"/>
      <c r="F54" s="1429"/>
      <c r="G54" s="1961"/>
      <c r="H54" s="1421"/>
      <c r="I54" s="1422"/>
      <c r="J54" s="1429"/>
      <c r="K54" s="1426"/>
      <c r="L54" s="1432"/>
      <c r="M54" s="1421"/>
      <c r="N54" s="1422"/>
      <c r="O54" s="1429"/>
      <c r="P54" s="1426"/>
      <c r="Q54" s="1432"/>
      <c r="S54" s="27"/>
      <c r="T54" s="28"/>
      <c r="U54" s="28"/>
      <c r="V54" s="28"/>
      <c r="W54" s="28"/>
      <c r="X54" s="28"/>
      <c r="Y54" s="28"/>
      <c r="Z54" s="28"/>
      <c r="AA54" s="28"/>
      <c r="AB54" s="28"/>
      <c r="AC54" s="28"/>
      <c r="AD54" s="28"/>
      <c r="AE54" s="29"/>
      <c r="AG54" s="1421"/>
      <c r="AH54" s="1422"/>
      <c r="AI54" s="1422"/>
      <c r="AJ54" s="1429"/>
      <c r="AK54" s="1426"/>
      <c r="AL54" s="1421"/>
      <c r="AM54" s="1422"/>
      <c r="AN54" s="1429"/>
      <c r="AO54" s="1984"/>
      <c r="AP54" s="1432"/>
      <c r="AQ54" s="1421"/>
      <c r="AR54" s="1422"/>
      <c r="AS54" s="1422"/>
      <c r="AT54" s="1426"/>
      <c r="AU54" s="1432"/>
      <c r="AW54" s="27"/>
      <c r="AX54" s="28"/>
      <c r="AY54" s="28"/>
      <c r="AZ54" s="28"/>
      <c r="BA54" s="28"/>
      <c r="BB54" s="28"/>
      <c r="BC54" s="28"/>
      <c r="BD54" s="28"/>
      <c r="BE54" s="28"/>
      <c r="BF54" s="28"/>
      <c r="BG54" s="28"/>
      <c r="BH54" s="28"/>
      <c r="BI54" s="29"/>
      <c r="BK54" s="1421"/>
      <c r="BL54" s="1422"/>
      <c r="BM54" s="1422"/>
      <c r="BN54" s="1429"/>
      <c r="BO54" s="1426"/>
      <c r="BP54" s="1421"/>
      <c r="BQ54" s="1422"/>
      <c r="BR54" s="1429"/>
      <c r="BS54" s="1984"/>
      <c r="BT54" s="1432"/>
      <c r="BU54" s="1421"/>
      <c r="BV54" s="1422"/>
      <c r="BW54" s="1422"/>
      <c r="BX54" s="1426"/>
      <c r="BY54" s="1432"/>
      <c r="CA54" s="27"/>
      <c r="CB54" s="28"/>
      <c r="CC54" s="28"/>
      <c r="CD54" s="28"/>
      <c r="CE54" s="28"/>
      <c r="CF54" s="28"/>
      <c r="CG54" s="28"/>
      <c r="CH54" s="28"/>
      <c r="CI54" s="28"/>
      <c r="CJ54" s="28"/>
      <c r="CK54" s="28"/>
      <c r="CL54" s="28"/>
      <c r="CM54" s="29"/>
    </row>
    <row r="55" spans="2:91" ht="12" customHeight="1">
      <c r="B55" s="561"/>
      <c r="C55" s="1423"/>
      <c r="D55" s="1424"/>
      <c r="E55" s="1424"/>
      <c r="F55" s="1430"/>
      <c r="G55" s="1962"/>
      <c r="H55" s="1423"/>
      <c r="I55" s="1424"/>
      <c r="J55" s="1430"/>
      <c r="K55" s="1427"/>
      <c r="L55" s="1433"/>
      <c r="M55" s="1423"/>
      <c r="N55" s="1424"/>
      <c r="O55" s="1430"/>
      <c r="P55" s="1427"/>
      <c r="Q55" s="1433"/>
      <c r="S55" s="3"/>
      <c r="T55" s="594"/>
      <c r="U55" s="594"/>
      <c r="V55" s="594"/>
      <c r="W55" s="594"/>
      <c r="X55" s="594"/>
      <c r="Y55" s="3"/>
      <c r="Z55" s="3"/>
      <c r="AA55" s="3"/>
      <c r="AB55" s="595"/>
      <c r="AC55" s="594"/>
      <c r="AD55" s="594"/>
      <c r="AE55" s="594"/>
      <c r="AG55" s="1423"/>
      <c r="AH55" s="1424"/>
      <c r="AI55" s="1424"/>
      <c r="AJ55" s="1430"/>
      <c r="AK55" s="1427"/>
      <c r="AL55" s="1423"/>
      <c r="AM55" s="1424"/>
      <c r="AN55" s="1430"/>
      <c r="AO55" s="1845"/>
      <c r="AP55" s="1433"/>
      <c r="AQ55" s="1423"/>
      <c r="AR55" s="1424"/>
      <c r="AS55" s="1424"/>
      <c r="AT55" s="1427"/>
      <c r="AU55" s="1433"/>
      <c r="AW55" s="3"/>
      <c r="AX55" s="594"/>
      <c r="AY55" s="594"/>
      <c r="AZ55" s="594"/>
      <c r="BA55" s="594"/>
      <c r="BB55" s="594"/>
      <c r="BC55" s="3"/>
      <c r="BD55" s="3"/>
      <c r="BE55" s="3"/>
      <c r="BF55" s="595"/>
      <c r="BG55" s="594"/>
      <c r="BH55" s="594"/>
      <c r="BI55" s="594"/>
      <c r="BK55" s="1423"/>
      <c r="BL55" s="1424"/>
      <c r="BM55" s="1424"/>
      <c r="BN55" s="1430"/>
      <c r="BO55" s="1427"/>
      <c r="BP55" s="1423"/>
      <c r="BQ55" s="1424"/>
      <c r="BR55" s="1430"/>
      <c r="BS55" s="1845"/>
      <c r="BT55" s="1433"/>
      <c r="BU55" s="1423"/>
      <c r="BV55" s="1424"/>
      <c r="BW55" s="1424"/>
      <c r="BX55" s="1427"/>
      <c r="BY55" s="1433"/>
      <c r="CA55" s="3"/>
      <c r="CB55" s="594"/>
      <c r="CC55" s="594"/>
      <c r="CD55" s="594"/>
      <c r="CE55" s="594"/>
      <c r="CF55" s="594"/>
      <c r="CG55" s="3"/>
      <c r="CH55" s="3"/>
      <c r="CI55" s="3"/>
      <c r="CJ55" s="595"/>
      <c r="CK55" s="594"/>
      <c r="CL55" s="594"/>
      <c r="CM55" s="594"/>
    </row>
    <row r="56" spans="2:91" ht="13.5" customHeight="1">
      <c r="B56" s="561"/>
      <c r="C56" s="2122"/>
      <c r="D56" s="2122"/>
      <c r="E56" s="835"/>
      <c r="F56" s="835"/>
      <c r="S56" s="3"/>
      <c r="T56" s="594"/>
      <c r="U56" s="594"/>
      <c r="V56" s="594"/>
      <c r="W56" s="594"/>
      <c r="X56" s="594"/>
      <c r="Y56" s="3"/>
      <c r="Z56" s="3"/>
      <c r="AA56" s="3"/>
      <c r="AB56" s="595"/>
      <c r="AC56" s="594"/>
      <c r="AD56" s="594"/>
      <c r="AE56" s="488"/>
      <c r="AG56" s="2123"/>
      <c r="AH56" s="2123"/>
      <c r="AI56" s="835"/>
      <c r="AJ56" s="835"/>
      <c r="AW56" s="3"/>
      <c r="AX56" s="594"/>
      <c r="AY56" s="594"/>
      <c r="AZ56" s="594"/>
      <c r="BA56" s="594"/>
      <c r="BB56" s="594"/>
      <c r="BC56" s="3"/>
      <c r="BD56" s="3"/>
      <c r="BE56" s="3"/>
      <c r="BF56" s="595"/>
      <c r="BG56" s="594"/>
      <c r="BH56" s="594"/>
      <c r="BI56" s="488"/>
      <c r="BK56" s="2123"/>
      <c r="BL56" s="2123"/>
      <c r="BM56" s="835"/>
      <c r="BN56" s="835"/>
      <c r="CA56" s="3"/>
      <c r="CB56" s="594"/>
      <c r="CC56" s="594"/>
      <c r="CD56" s="594"/>
      <c r="CE56" s="594"/>
      <c r="CF56" s="594"/>
      <c r="CG56" s="3"/>
      <c r="CH56" s="3"/>
      <c r="CI56" s="3"/>
      <c r="CJ56" s="595"/>
      <c r="CK56" s="594"/>
      <c r="CL56" s="594"/>
      <c r="CM56" s="488"/>
    </row>
    <row r="57" spans="2:91" ht="13.5" customHeight="1">
      <c r="C57" s="594"/>
      <c r="D57" s="594"/>
      <c r="E57" s="3"/>
      <c r="F57" s="836"/>
      <c r="G57" s="836"/>
      <c r="H57" s="596"/>
      <c r="I57" s="3"/>
      <c r="J57" s="3"/>
      <c r="K57" s="3"/>
      <c r="L57" s="3"/>
      <c r="M57" s="3"/>
      <c r="N57" s="3"/>
      <c r="O57" s="3"/>
      <c r="P57" s="3"/>
      <c r="Q57" s="3"/>
      <c r="S57" s="316"/>
      <c r="T57" s="570"/>
      <c r="U57" s="570"/>
      <c r="V57" s="570"/>
      <c r="W57" s="570"/>
      <c r="X57" s="570"/>
      <c r="Y57" s="570"/>
      <c r="Z57" s="597"/>
      <c r="AA57" s="316"/>
      <c r="AB57" s="595"/>
      <c r="AC57" s="594"/>
      <c r="AD57" s="594"/>
      <c r="AE57" s="594"/>
      <c r="AG57" s="594"/>
      <c r="AH57" s="594"/>
      <c r="AI57" s="3"/>
      <c r="AJ57" s="836"/>
      <c r="AK57" s="836"/>
      <c r="AL57" s="596"/>
      <c r="AM57" s="3"/>
      <c r="AN57" s="3"/>
      <c r="AO57" s="3"/>
      <c r="AP57" s="3"/>
      <c r="AQ57" s="3"/>
      <c r="AR57" s="3"/>
      <c r="AS57" s="3"/>
      <c r="AT57" s="3"/>
      <c r="AU57" s="3"/>
      <c r="AW57" s="316"/>
      <c r="AX57" s="570"/>
      <c r="AY57" s="570"/>
      <c r="AZ57" s="570"/>
      <c r="BA57" s="570"/>
      <c r="BB57" s="570"/>
      <c r="BC57" s="570"/>
      <c r="BD57" s="597"/>
      <c r="BE57" s="316"/>
      <c r="BF57" s="595"/>
      <c r="BG57" s="594"/>
      <c r="BH57" s="594"/>
      <c r="BI57" s="594"/>
      <c r="BK57" s="594"/>
      <c r="BL57" s="594"/>
      <c r="BM57" s="3"/>
      <c r="BN57" s="836"/>
      <c r="BO57" s="836"/>
      <c r="BP57" s="596"/>
      <c r="BQ57" s="3"/>
      <c r="BR57" s="3"/>
      <c r="BS57" s="3"/>
      <c r="BT57" s="3"/>
      <c r="BU57" s="3"/>
      <c r="BV57" s="3"/>
      <c r="BW57" s="3"/>
      <c r="BX57" s="3"/>
      <c r="BY57" s="3"/>
      <c r="CA57" s="316"/>
      <c r="CB57" s="570"/>
      <c r="CC57" s="570"/>
      <c r="CD57" s="570"/>
      <c r="CE57" s="570"/>
      <c r="CF57" s="570"/>
      <c r="CG57" s="570"/>
      <c r="CH57" s="597"/>
      <c r="CI57" s="316"/>
      <c r="CJ57" s="595"/>
      <c r="CK57" s="594"/>
      <c r="CL57" s="594"/>
      <c r="CM57" s="594"/>
    </row>
    <row r="58" spans="2:91" ht="13.5" customHeight="1">
      <c r="C58" s="596"/>
      <c r="D58" s="594"/>
      <c r="E58" s="212"/>
      <c r="F58" s="837"/>
      <c r="G58" s="836"/>
      <c r="H58" s="3"/>
      <c r="I58" s="3"/>
      <c r="J58" s="3"/>
      <c r="K58" s="3"/>
      <c r="L58" s="3"/>
      <c r="M58" s="3"/>
      <c r="N58" s="3"/>
      <c r="O58" s="3"/>
      <c r="P58" s="3"/>
      <c r="Q58" s="3"/>
      <c r="S58" s="316"/>
      <c r="T58" s="570"/>
      <c r="U58" s="570"/>
      <c r="V58" s="570"/>
      <c r="W58" s="570"/>
      <c r="X58" s="570"/>
      <c r="Y58" s="570"/>
      <c r="Z58" s="597"/>
      <c r="AA58" s="316"/>
      <c r="AB58" s="595"/>
      <c r="AC58" s="594"/>
      <c r="AD58" s="594"/>
      <c r="AE58" s="594"/>
      <c r="AG58" s="596"/>
      <c r="AH58" s="594"/>
      <c r="AI58" s="212"/>
      <c r="AJ58" s="837"/>
      <c r="AK58" s="836"/>
      <c r="AL58" s="3"/>
      <c r="AM58" s="3"/>
      <c r="AN58" s="3"/>
      <c r="AO58" s="3"/>
      <c r="AP58" s="3"/>
      <c r="AQ58" s="3"/>
      <c r="AR58" s="3"/>
      <c r="AS58" s="3"/>
      <c r="AT58" s="3"/>
      <c r="AU58" s="3"/>
      <c r="AW58" s="316"/>
      <c r="AX58" s="570"/>
      <c r="AY58" s="570"/>
      <c r="AZ58" s="570"/>
      <c r="BA58" s="570"/>
      <c r="BB58" s="570"/>
      <c r="BC58" s="570"/>
      <c r="BD58" s="597"/>
      <c r="BE58" s="316"/>
      <c r="BF58" s="595"/>
      <c r="BG58" s="594"/>
      <c r="BH58" s="594"/>
      <c r="BI58" s="594"/>
      <c r="BK58" s="596"/>
      <c r="BL58" s="594"/>
      <c r="BM58" s="212"/>
      <c r="BN58" s="837"/>
      <c r="BO58" s="836"/>
      <c r="BP58" s="3"/>
      <c r="BQ58" s="3"/>
      <c r="BR58" s="3"/>
      <c r="BS58" s="3"/>
      <c r="BT58" s="3"/>
      <c r="BU58" s="3"/>
      <c r="BV58" s="3"/>
      <c r="BW58" s="3"/>
      <c r="BX58" s="3"/>
      <c r="BY58" s="3"/>
      <c r="CA58" s="316"/>
      <c r="CB58" s="570"/>
      <c r="CC58" s="570"/>
      <c r="CD58" s="570"/>
      <c r="CE58" s="570"/>
      <c r="CF58" s="570"/>
      <c r="CG58" s="570"/>
      <c r="CH58" s="597"/>
      <c r="CI58" s="316"/>
      <c r="CJ58" s="595"/>
      <c r="CK58" s="594"/>
      <c r="CL58" s="594"/>
      <c r="CM58" s="594"/>
    </row>
    <row r="59" spans="2:91" ht="13.5" customHeight="1">
      <c r="C59" s="596"/>
      <c r="D59" s="3"/>
      <c r="E59" s="212"/>
      <c r="F59" s="837"/>
      <c r="G59" s="3"/>
      <c r="H59" s="3"/>
      <c r="I59" s="3"/>
      <c r="J59" s="3"/>
      <c r="K59" s="3"/>
      <c r="L59" s="3"/>
      <c r="M59" s="3"/>
      <c r="N59" s="3"/>
      <c r="O59" s="3"/>
      <c r="P59" s="3"/>
      <c r="Q59" s="3"/>
      <c r="S59" s="316"/>
      <c r="T59" s="570"/>
      <c r="U59" s="570"/>
      <c r="V59" s="570"/>
      <c r="W59" s="570"/>
      <c r="X59" s="570"/>
      <c r="Y59" s="570"/>
      <c r="Z59" s="597"/>
      <c r="AA59" s="316"/>
      <c r="AB59" s="595"/>
      <c r="AC59" s="594"/>
      <c r="AD59" s="594"/>
      <c r="AE59" s="594"/>
      <c r="AF59" s="594"/>
      <c r="AG59" s="596"/>
      <c r="AH59" s="3"/>
      <c r="AI59" s="212"/>
      <c r="AJ59" s="837"/>
      <c r="AK59" s="3"/>
      <c r="AL59" s="3"/>
      <c r="AM59" s="3"/>
      <c r="AN59" s="3"/>
      <c r="AO59" s="3"/>
      <c r="AP59" s="3"/>
      <c r="AQ59" s="3"/>
      <c r="AR59" s="3"/>
      <c r="AS59" s="3"/>
      <c r="AT59" s="3"/>
      <c r="AU59" s="3"/>
      <c r="AW59" s="316"/>
      <c r="AX59" s="570"/>
      <c r="AY59" s="570"/>
      <c r="AZ59" s="570"/>
      <c r="BA59" s="570"/>
      <c r="BB59" s="570"/>
      <c r="BC59" s="570"/>
      <c r="BD59" s="597"/>
      <c r="BE59" s="316"/>
      <c r="BF59" s="595"/>
      <c r="BG59" s="594"/>
      <c r="BH59" s="594"/>
      <c r="BI59" s="594"/>
      <c r="BJ59" s="28"/>
      <c r="BK59" s="596"/>
      <c r="BL59" s="3"/>
      <c r="BM59" s="212"/>
      <c r="BN59" s="837"/>
      <c r="BO59" s="3"/>
      <c r="BP59" s="3"/>
      <c r="BQ59" s="3"/>
      <c r="BR59" s="3"/>
      <c r="BS59" s="3"/>
      <c r="BT59" s="3"/>
      <c r="BU59" s="3"/>
      <c r="BV59" s="3"/>
      <c r="BW59" s="3"/>
      <c r="BX59" s="3"/>
      <c r="BY59" s="3"/>
      <c r="CA59" s="316"/>
      <c r="CB59" s="570"/>
      <c r="CC59" s="570"/>
      <c r="CD59" s="570"/>
      <c r="CE59" s="570"/>
      <c r="CF59" s="570"/>
      <c r="CG59" s="570"/>
      <c r="CH59" s="597"/>
      <c r="CI59" s="316"/>
      <c r="CJ59" s="595"/>
      <c r="CK59" s="594"/>
      <c r="CL59" s="594"/>
      <c r="CM59" s="594"/>
    </row>
    <row r="60" spans="2:91" ht="11.25" customHeight="1">
      <c r="C60" s="3"/>
      <c r="D60" s="594"/>
      <c r="E60" s="212"/>
      <c r="F60" s="837"/>
      <c r="G60" s="3"/>
      <c r="H60" s="3"/>
      <c r="I60" s="3"/>
      <c r="J60" s="3"/>
      <c r="K60" s="212"/>
      <c r="L60" s="598"/>
      <c r="M60" s="598"/>
      <c r="N60" s="598"/>
      <c r="O60" s="598"/>
      <c r="P60" s="598"/>
      <c r="Q60" s="598"/>
      <c r="AF60" s="594"/>
      <c r="AG60" s="3"/>
      <c r="AH60" s="594"/>
      <c r="AI60" s="212"/>
      <c r="AJ60" s="837"/>
      <c r="AK60" s="3"/>
      <c r="AL60" s="3"/>
      <c r="AM60" s="3"/>
      <c r="AN60" s="3"/>
      <c r="AO60" s="212"/>
      <c r="AP60" s="598"/>
      <c r="AQ60" s="598"/>
      <c r="AR60" s="598"/>
      <c r="AS60" s="598"/>
      <c r="AT60" s="598"/>
      <c r="AU60" s="598"/>
      <c r="BJ60" s="599"/>
      <c r="BK60" s="3"/>
      <c r="BL60" s="594"/>
      <c r="BM60" s="212"/>
      <c r="BN60" s="837"/>
      <c r="BO60" s="3"/>
      <c r="BP60" s="3"/>
      <c r="BQ60" s="3"/>
      <c r="BR60" s="3"/>
      <c r="BS60" s="212"/>
      <c r="BT60" s="598"/>
      <c r="BU60" s="598"/>
      <c r="BV60" s="598"/>
      <c r="BW60" s="598"/>
      <c r="BX60" s="598"/>
      <c r="BY60" s="598"/>
    </row>
    <row r="61" spans="2:91" ht="10.5" customHeight="1">
      <c r="C61" s="596"/>
      <c r="D61" s="594"/>
      <c r="E61" s="212"/>
      <c r="F61" s="837"/>
      <c r="G61" s="594"/>
      <c r="H61" s="836"/>
      <c r="I61" s="3"/>
      <c r="J61" s="3"/>
      <c r="K61" s="594"/>
      <c r="L61" s="598"/>
      <c r="M61" s="598"/>
      <c r="N61" s="598"/>
      <c r="O61" s="598"/>
      <c r="P61" s="598"/>
      <c r="Q61" s="598"/>
      <c r="AG61" s="596"/>
      <c r="AH61" s="594"/>
      <c r="AI61" s="212"/>
      <c r="AJ61" s="837"/>
      <c r="AK61" s="594"/>
      <c r="AL61" s="836"/>
      <c r="AM61" s="3"/>
      <c r="AN61" s="3"/>
      <c r="AO61" s="594"/>
      <c r="AP61" s="598"/>
      <c r="AQ61" s="598"/>
      <c r="AR61" s="598"/>
      <c r="AS61" s="598"/>
      <c r="AT61" s="598"/>
      <c r="AU61" s="598"/>
      <c r="BJ61" s="594"/>
      <c r="BK61" s="596"/>
      <c r="BL61" s="594"/>
      <c r="BM61" s="212"/>
      <c r="BN61" s="837"/>
      <c r="BO61" s="594"/>
      <c r="BP61" s="836"/>
      <c r="BQ61" s="3"/>
      <c r="BR61" s="3"/>
      <c r="BS61" s="594"/>
      <c r="BT61" s="598"/>
      <c r="BU61" s="598"/>
      <c r="BV61" s="598"/>
      <c r="BW61" s="598"/>
      <c r="BX61" s="598"/>
      <c r="BY61" s="598"/>
    </row>
    <row r="62" spans="2:91" ht="11.25" customHeight="1">
      <c r="C62" s="600"/>
      <c r="D62" s="598"/>
      <c r="E62" s="598"/>
      <c r="F62" s="598"/>
      <c r="G62" s="598"/>
      <c r="H62" s="598"/>
      <c r="I62" s="598"/>
      <c r="J62" s="598"/>
      <c r="K62" s="598"/>
      <c r="L62" s="598"/>
      <c r="M62" s="598"/>
      <c r="N62" s="598"/>
      <c r="O62" s="598"/>
      <c r="P62" s="598"/>
      <c r="Q62" s="598"/>
      <c r="AG62" s="600"/>
      <c r="AH62" s="598"/>
      <c r="AI62" s="598"/>
      <c r="AJ62" s="598"/>
      <c r="AK62" s="598"/>
      <c r="AL62" s="598"/>
      <c r="AM62" s="598"/>
      <c r="AN62" s="598"/>
      <c r="AO62" s="598"/>
      <c r="AP62" s="598"/>
      <c r="AQ62" s="598"/>
      <c r="AR62" s="598"/>
      <c r="AS62" s="598"/>
      <c r="AT62" s="598"/>
      <c r="AU62" s="598"/>
      <c r="BJ62" s="594"/>
      <c r="BK62" s="600"/>
      <c r="BL62" s="598"/>
      <c r="BM62" s="598"/>
      <c r="BN62" s="598"/>
      <c r="BO62" s="598"/>
      <c r="BP62" s="598"/>
      <c r="BQ62" s="598"/>
      <c r="BR62" s="598"/>
      <c r="BS62" s="598"/>
      <c r="BT62" s="598"/>
      <c r="BU62" s="598"/>
      <c r="BV62" s="598"/>
      <c r="BW62" s="598"/>
      <c r="BX62" s="598"/>
      <c r="BY62" s="598"/>
    </row>
    <row r="63" spans="2:91" ht="11.25" customHeight="1">
      <c r="C63" s="838"/>
      <c r="D63" s="601"/>
      <c r="E63" s="601"/>
      <c r="F63" s="602"/>
      <c r="G63" s="598"/>
      <c r="H63" s="598"/>
      <c r="I63" s="598"/>
      <c r="J63" s="598"/>
      <c r="K63" s="598"/>
      <c r="L63" s="598"/>
      <c r="M63" s="598"/>
      <c r="N63" s="598"/>
      <c r="O63" s="598"/>
      <c r="P63" s="598"/>
      <c r="Q63" s="598"/>
      <c r="AG63" s="838"/>
      <c r="AH63" s="601"/>
      <c r="AI63" s="601"/>
      <c r="AJ63" s="602"/>
      <c r="AK63" s="598"/>
      <c r="AL63" s="598"/>
      <c r="AM63" s="598"/>
      <c r="AN63" s="598"/>
      <c r="AO63" s="598"/>
      <c r="AP63" s="598"/>
      <c r="AQ63" s="598"/>
      <c r="AR63" s="598"/>
      <c r="AS63" s="598"/>
      <c r="AT63" s="598"/>
      <c r="AU63" s="598"/>
      <c r="BJ63" s="594"/>
      <c r="BK63" s="838"/>
      <c r="BL63" s="601"/>
      <c r="BM63" s="601"/>
      <c r="BN63" s="602"/>
      <c r="BO63" s="598"/>
      <c r="BP63" s="598"/>
      <c r="BQ63" s="598"/>
      <c r="BR63" s="598"/>
      <c r="BS63" s="598"/>
      <c r="BT63" s="598"/>
      <c r="BU63" s="598"/>
      <c r="BV63" s="598"/>
      <c r="BW63" s="598"/>
      <c r="BX63" s="598"/>
      <c r="BY63" s="598"/>
    </row>
    <row r="64" spans="2:91" ht="14.25" customHeight="1">
      <c r="AE64" s="1175"/>
    </row>
  </sheetData>
  <sheetProtection sheet="1" formatCells="0" formatColumns="0" formatRows="0"/>
  <protectedRanges>
    <protectedRange sqref="AD3:AF4 CL3:CM4 BH3:BJ4" name="範囲1"/>
  </protectedRanges>
  <mergeCells count="545">
    <mergeCell ref="C5:P5"/>
    <mergeCell ref="AG5:AT5"/>
    <mergeCell ref="BK5:BX5"/>
    <mergeCell ref="D4:F4"/>
    <mergeCell ref="O4:P4"/>
    <mergeCell ref="AH4:AJ4"/>
    <mergeCell ref="AS4:AT4"/>
    <mergeCell ref="AX4:AZ4"/>
    <mergeCell ref="BL4:BN4"/>
    <mergeCell ref="BW4:BX4"/>
    <mergeCell ref="CB4:CD4"/>
    <mergeCell ref="C3:G3"/>
    <mergeCell ref="AD3:AE3"/>
    <mergeCell ref="AG3:AK3"/>
    <mergeCell ref="BH3:BI3"/>
    <mergeCell ref="BK3:BO3"/>
    <mergeCell ref="CL3:CM3"/>
    <mergeCell ref="C8:E9"/>
    <mergeCell ref="F8:I9"/>
    <mergeCell ref="U8:Y8"/>
    <mergeCell ref="AG8:AI9"/>
    <mergeCell ref="AJ8:AM9"/>
    <mergeCell ref="AZ8:BB8"/>
    <mergeCell ref="BD6:BE8"/>
    <mergeCell ref="BF6:BI8"/>
    <mergeCell ref="CA6:CB8"/>
    <mergeCell ref="CC6:CG7"/>
    <mergeCell ref="CH6:CI8"/>
    <mergeCell ref="CJ6:CM8"/>
    <mergeCell ref="BK8:BM9"/>
    <mergeCell ref="BN8:BQ9"/>
    <mergeCell ref="S6:T8"/>
    <mergeCell ref="U6:Y7"/>
    <mergeCell ref="Z6:AA8"/>
    <mergeCell ref="AB6:AE8"/>
    <mergeCell ref="AW6:AX8"/>
    <mergeCell ref="AY6:BC7"/>
    <mergeCell ref="K11:L12"/>
    <mergeCell ref="M11:Q12"/>
    <mergeCell ref="Y11:Z11"/>
    <mergeCell ref="AA11:AC11"/>
    <mergeCell ref="AO11:AP12"/>
    <mergeCell ref="AQ11:AU12"/>
    <mergeCell ref="S12:T12"/>
    <mergeCell ref="V12:AE13"/>
    <mergeCell ref="AW12:AX12"/>
    <mergeCell ref="AZ12:BI13"/>
    <mergeCell ref="F10:I10"/>
    <mergeCell ref="V10:AE10"/>
    <mergeCell ref="AJ10:AM10"/>
    <mergeCell ref="AZ10:BI10"/>
    <mergeCell ref="BN10:BQ10"/>
    <mergeCell ref="CD10:CM10"/>
    <mergeCell ref="S9:T11"/>
    <mergeCell ref="V9:W9"/>
    <mergeCell ref="AW9:AX11"/>
    <mergeCell ref="AZ9:BA9"/>
    <mergeCell ref="CA9:CB11"/>
    <mergeCell ref="CD9:CE9"/>
    <mergeCell ref="CA12:CB12"/>
    <mergeCell ref="CD12:CM13"/>
    <mergeCell ref="BS11:BT12"/>
    <mergeCell ref="BU11:BY12"/>
    <mergeCell ref="CG11:CH11"/>
    <mergeCell ref="CI11:CK11"/>
    <mergeCell ref="BC11:BD11"/>
    <mergeCell ref="BE11:BG11"/>
    <mergeCell ref="S13:T13"/>
    <mergeCell ref="AW13:AX13"/>
    <mergeCell ref="CA13:CB13"/>
    <mergeCell ref="C14:E17"/>
    <mergeCell ref="F14:I16"/>
    <mergeCell ref="S14:T14"/>
    <mergeCell ref="AG14:AI17"/>
    <mergeCell ref="AJ14:AM16"/>
    <mergeCell ref="AW14:AX14"/>
    <mergeCell ref="K16:L17"/>
    <mergeCell ref="W16:Y16"/>
    <mergeCell ref="AO16:AP17"/>
    <mergeCell ref="M15:P16"/>
    <mergeCell ref="S15:T16"/>
    <mergeCell ref="W15:Y15"/>
    <mergeCell ref="Z15:AA16"/>
    <mergeCell ref="AB15:AE16"/>
    <mergeCell ref="AQ15:AT16"/>
    <mergeCell ref="F17:I17"/>
    <mergeCell ref="M17:P17"/>
    <mergeCell ref="AJ17:AM17"/>
    <mergeCell ref="AQ17:AT17"/>
    <mergeCell ref="BA16:BC16"/>
    <mergeCell ref="BS16:BT17"/>
    <mergeCell ref="CE16:CG16"/>
    <mergeCell ref="AW15:AX16"/>
    <mergeCell ref="BA15:BC15"/>
    <mergeCell ref="BD15:BE16"/>
    <mergeCell ref="BF15:BI16"/>
    <mergeCell ref="BU15:BX16"/>
    <mergeCell ref="CA15:CB16"/>
    <mergeCell ref="BK14:BM17"/>
    <mergeCell ref="BN14:BQ16"/>
    <mergeCell ref="CA14:CB14"/>
    <mergeCell ref="BN17:BQ17"/>
    <mergeCell ref="BU17:BX17"/>
    <mergeCell ref="CE15:CG15"/>
    <mergeCell ref="CH15:CI16"/>
    <mergeCell ref="CJ15:CM16"/>
    <mergeCell ref="BH18:BI18"/>
    <mergeCell ref="BE19:BE20"/>
    <mergeCell ref="BF19:BF20"/>
    <mergeCell ref="BH19:BI20"/>
    <mergeCell ref="BA21:BA22"/>
    <mergeCell ref="K18:L19"/>
    <mergeCell ref="M18:P19"/>
    <mergeCell ref="S18:T22"/>
    <mergeCell ref="U18:W18"/>
    <mergeCell ref="X18:AB18"/>
    <mergeCell ref="AD18:AE18"/>
    <mergeCell ref="AA19:AA20"/>
    <mergeCell ref="AB19:AB20"/>
    <mergeCell ref="AD19:AE20"/>
    <mergeCell ref="Z21:Z22"/>
    <mergeCell ref="AJ19:AN19"/>
    <mergeCell ref="AY19:AZ20"/>
    <mergeCell ref="BA19:BA20"/>
    <mergeCell ref="BB19:BB20"/>
    <mergeCell ref="BC19:BC20"/>
    <mergeCell ref="BD19:BD20"/>
    <mergeCell ref="AY18:BA18"/>
    <mergeCell ref="BB18:BF18"/>
    <mergeCell ref="AY21:AZ22"/>
    <mergeCell ref="BS18:BT19"/>
    <mergeCell ref="BU18:BX19"/>
    <mergeCell ref="CA18:CB22"/>
    <mergeCell ref="CC18:CE18"/>
    <mergeCell ref="CF18:CJ18"/>
    <mergeCell ref="CL18:CM18"/>
    <mergeCell ref="CI19:CI20"/>
    <mergeCell ref="CJ19:CJ20"/>
    <mergeCell ref="CL19:CM20"/>
    <mergeCell ref="CH21:CH22"/>
    <mergeCell ref="BN19:BR19"/>
    <mergeCell ref="CC19:CD20"/>
    <mergeCell ref="CE19:CE20"/>
    <mergeCell ref="CF19:CF20"/>
    <mergeCell ref="CG19:CG20"/>
    <mergeCell ref="CH19:CH20"/>
    <mergeCell ref="CC21:CD22"/>
    <mergeCell ref="CE21:CE22"/>
    <mergeCell ref="CF21:CF22"/>
    <mergeCell ref="CG21:CG22"/>
    <mergeCell ref="CI21:CI22"/>
    <mergeCell ref="CJ21:CJ22"/>
    <mergeCell ref="F19:J19"/>
    <mergeCell ref="U19:V20"/>
    <mergeCell ref="W19:W20"/>
    <mergeCell ref="X19:X20"/>
    <mergeCell ref="Y19:Y20"/>
    <mergeCell ref="Z19:Z20"/>
    <mergeCell ref="AO18:AP19"/>
    <mergeCell ref="AQ18:AT19"/>
    <mergeCell ref="AW18:AX22"/>
    <mergeCell ref="AA21:AA22"/>
    <mergeCell ref="AB21:AB22"/>
    <mergeCell ref="AD21:AE22"/>
    <mergeCell ref="AG21:AI21"/>
    <mergeCell ref="AK21:AU22"/>
    <mergeCell ref="AG22:AI22"/>
    <mergeCell ref="C21:E21"/>
    <mergeCell ref="G21:Q22"/>
    <mergeCell ref="U21:V22"/>
    <mergeCell ref="W21:W22"/>
    <mergeCell ref="X21:X22"/>
    <mergeCell ref="Y21:Y22"/>
    <mergeCell ref="C22:E22"/>
    <mergeCell ref="BK21:BM21"/>
    <mergeCell ref="BO21:BY22"/>
    <mergeCell ref="BK22:BM22"/>
    <mergeCell ref="BB21:BB22"/>
    <mergeCell ref="BC21:BC22"/>
    <mergeCell ref="BD21:BD22"/>
    <mergeCell ref="BE21:BE22"/>
    <mergeCell ref="BF21:BF22"/>
    <mergeCell ref="BH21:BI22"/>
    <mergeCell ref="CL21:CM22"/>
    <mergeCell ref="C24:E25"/>
    <mergeCell ref="G24:I24"/>
    <mergeCell ref="L24:N24"/>
    <mergeCell ref="O24:Q25"/>
    <mergeCell ref="S24:T29"/>
    <mergeCell ref="U24:V26"/>
    <mergeCell ref="W24:Y24"/>
    <mergeCell ref="Z24:AC24"/>
    <mergeCell ref="C23:E23"/>
    <mergeCell ref="G23:P23"/>
    <mergeCell ref="AG23:AI23"/>
    <mergeCell ref="AK23:AT23"/>
    <mergeCell ref="BK23:BM23"/>
    <mergeCell ref="BO23:BX23"/>
    <mergeCell ref="AD24:AE24"/>
    <mergeCell ref="AG24:AI25"/>
    <mergeCell ref="AK24:AM24"/>
    <mergeCell ref="AP24:AR25"/>
    <mergeCell ref="AS24:AU25"/>
    <mergeCell ref="AW24:AX29"/>
    <mergeCell ref="AB27:AD27"/>
    <mergeCell ref="AG27:AI31"/>
    <mergeCell ref="AJ27:AL27"/>
    <mergeCell ref="AM27:AR27"/>
    <mergeCell ref="AY24:AZ26"/>
    <mergeCell ref="BA24:BC24"/>
    <mergeCell ref="BD24:BG24"/>
    <mergeCell ref="BH24:BI24"/>
    <mergeCell ref="BK24:BM25"/>
    <mergeCell ref="BO24:BQ24"/>
    <mergeCell ref="BA25:BC26"/>
    <mergeCell ref="BD25:BG26"/>
    <mergeCell ref="BH25:BI26"/>
    <mergeCell ref="BO25:BQ25"/>
    <mergeCell ref="CL25:CM26"/>
    <mergeCell ref="CJ27:CL27"/>
    <mergeCell ref="BT24:BV25"/>
    <mergeCell ref="BW24:BY25"/>
    <mergeCell ref="CA24:CB29"/>
    <mergeCell ref="CC24:CD26"/>
    <mergeCell ref="CE24:CG24"/>
    <mergeCell ref="CH24:CK24"/>
    <mergeCell ref="CE25:CG26"/>
    <mergeCell ref="CH25:CK26"/>
    <mergeCell ref="BT28:BT29"/>
    <mergeCell ref="BU28:BU29"/>
    <mergeCell ref="CE27:CF27"/>
    <mergeCell ref="CG27:CI27"/>
    <mergeCell ref="CJ28:CL29"/>
    <mergeCell ref="CG29:CI29"/>
    <mergeCell ref="C27:E31"/>
    <mergeCell ref="F27:H27"/>
    <mergeCell ref="I27:N27"/>
    <mergeCell ref="P27:Q27"/>
    <mergeCell ref="U27:V29"/>
    <mergeCell ref="W27:X27"/>
    <mergeCell ref="Y27:AA27"/>
    <mergeCell ref="G25:I25"/>
    <mergeCell ref="L25:N25"/>
    <mergeCell ref="W25:Y26"/>
    <mergeCell ref="Z25:AC26"/>
    <mergeCell ref="F28:G29"/>
    <mergeCell ref="H28:H29"/>
    <mergeCell ref="I28:J29"/>
    <mergeCell ref="K28:K29"/>
    <mergeCell ref="L28:L29"/>
    <mergeCell ref="M28:M29"/>
    <mergeCell ref="N28:N29"/>
    <mergeCell ref="P28:Q29"/>
    <mergeCell ref="W28:X29"/>
    <mergeCell ref="F30:G31"/>
    <mergeCell ref="H30:H31"/>
    <mergeCell ref="I30:J31"/>
    <mergeCell ref="K30:K31"/>
    <mergeCell ref="AD25:AE26"/>
    <mergeCell ref="AK25:AM25"/>
    <mergeCell ref="CL24:CM24"/>
    <mergeCell ref="BN28:BO29"/>
    <mergeCell ref="BP28:BP29"/>
    <mergeCell ref="BQ28:BR29"/>
    <mergeCell ref="BS28:BS29"/>
    <mergeCell ref="AT27:AU27"/>
    <mergeCell ref="AY27:AZ29"/>
    <mergeCell ref="BA27:BB27"/>
    <mergeCell ref="BC27:BE27"/>
    <mergeCell ref="BF27:BH27"/>
    <mergeCell ref="BK27:BM31"/>
    <mergeCell ref="BF28:BH29"/>
    <mergeCell ref="BQ30:BR31"/>
    <mergeCell ref="BS30:BS31"/>
    <mergeCell ref="BN27:BP27"/>
    <mergeCell ref="BQ27:BV27"/>
    <mergeCell ref="BX27:BY27"/>
    <mergeCell ref="CC27:CD29"/>
    <mergeCell ref="BV28:BV29"/>
    <mergeCell ref="BX28:BY29"/>
    <mergeCell ref="CE28:CF29"/>
    <mergeCell ref="CG28:CI28"/>
    <mergeCell ref="L30:L31"/>
    <mergeCell ref="M30:M31"/>
    <mergeCell ref="AP28:AP29"/>
    <mergeCell ref="AQ28:AQ29"/>
    <mergeCell ref="AR28:AR29"/>
    <mergeCell ref="AT28:AU29"/>
    <mergeCell ref="BA28:BB29"/>
    <mergeCell ref="BC28:BE28"/>
    <mergeCell ref="BC29:BE29"/>
    <mergeCell ref="Y28:AA28"/>
    <mergeCell ref="AB28:AD29"/>
    <mergeCell ref="AJ28:AK29"/>
    <mergeCell ref="AL28:AL29"/>
    <mergeCell ref="AM28:AN29"/>
    <mergeCell ref="AO28:AO29"/>
    <mergeCell ref="Y29:AA29"/>
    <mergeCell ref="AP30:AP31"/>
    <mergeCell ref="AQ30:AQ31"/>
    <mergeCell ref="AR30:AR31"/>
    <mergeCell ref="AT30:AU31"/>
    <mergeCell ref="BN30:BO31"/>
    <mergeCell ref="BP30:BP31"/>
    <mergeCell ref="N30:N31"/>
    <mergeCell ref="P30:Q31"/>
    <mergeCell ref="AJ30:AK31"/>
    <mergeCell ref="AL30:AL31"/>
    <mergeCell ref="AM30:AN31"/>
    <mergeCell ref="AO30:AO31"/>
    <mergeCell ref="BD31:BF32"/>
    <mergeCell ref="BG31:BI32"/>
    <mergeCell ref="Z31:AB32"/>
    <mergeCell ref="AC31:AE32"/>
    <mergeCell ref="AW31:AX32"/>
    <mergeCell ref="AY31:BB32"/>
    <mergeCell ref="BT30:BT31"/>
    <mergeCell ref="BU30:BU31"/>
    <mergeCell ref="BV30:BV31"/>
    <mergeCell ref="BX30:BY31"/>
    <mergeCell ref="C33:E38"/>
    <mergeCell ref="F33:G35"/>
    <mergeCell ref="H33:J33"/>
    <mergeCell ref="K33:N33"/>
    <mergeCell ref="O33:Q33"/>
    <mergeCell ref="U33:X34"/>
    <mergeCell ref="Z33:AB34"/>
    <mergeCell ref="AC33:AE34"/>
    <mergeCell ref="BD33:BF34"/>
    <mergeCell ref="BG33:BI34"/>
    <mergeCell ref="BK33:BM38"/>
    <mergeCell ref="BN33:BO35"/>
    <mergeCell ref="AQ36:AS36"/>
    <mergeCell ref="AT36:AU36"/>
    <mergeCell ref="BW34:BY35"/>
    <mergeCell ref="BW33:BY33"/>
    <mergeCell ref="U37:X38"/>
    <mergeCell ref="Z37:AB38"/>
    <mergeCell ref="AC37:AE38"/>
    <mergeCell ref="J38:L38"/>
    <mergeCell ref="CA31:CB32"/>
    <mergeCell ref="CC31:CF32"/>
    <mergeCell ref="CH31:CJ32"/>
    <mergeCell ref="CK31:CM32"/>
    <mergeCell ref="S31:T32"/>
    <mergeCell ref="U31:X32"/>
    <mergeCell ref="BP33:BR33"/>
    <mergeCell ref="BS33:BV33"/>
    <mergeCell ref="BP34:BR35"/>
    <mergeCell ref="BS34:BV35"/>
    <mergeCell ref="BD35:BF36"/>
    <mergeCell ref="BG35:BI36"/>
    <mergeCell ref="AG33:AI38"/>
    <mergeCell ref="AJ33:AK35"/>
    <mergeCell ref="AL33:AN33"/>
    <mergeCell ref="AO33:AR33"/>
    <mergeCell ref="AS33:AU33"/>
    <mergeCell ref="AY33:BB34"/>
    <mergeCell ref="AW35:AX36"/>
    <mergeCell ref="BA35:BB36"/>
    <mergeCell ref="AJ36:AK38"/>
    <mergeCell ref="AL36:AM36"/>
    <mergeCell ref="AO34:AR35"/>
    <mergeCell ref="AS34:AU35"/>
    <mergeCell ref="CE35:CF36"/>
    <mergeCell ref="CH35:CJ36"/>
    <mergeCell ref="CK35:CM36"/>
    <mergeCell ref="BU36:BW36"/>
    <mergeCell ref="BX36:BY36"/>
    <mergeCell ref="CH37:CJ38"/>
    <mergeCell ref="CK37:CM38"/>
    <mergeCell ref="AL37:AM38"/>
    <mergeCell ref="AN37:AP37"/>
    <mergeCell ref="AN36:AP36"/>
    <mergeCell ref="CB37:CB38"/>
    <mergeCell ref="CC37:CF38"/>
    <mergeCell ref="CC33:CF34"/>
    <mergeCell ref="CH33:CJ34"/>
    <mergeCell ref="CK33:CM34"/>
    <mergeCell ref="AW37:AW38"/>
    <mergeCell ref="AX37:AX38"/>
    <mergeCell ref="F36:G38"/>
    <mergeCell ref="H36:I36"/>
    <mergeCell ref="J36:L36"/>
    <mergeCell ref="M36:O36"/>
    <mergeCell ref="P36:Q36"/>
    <mergeCell ref="H34:J35"/>
    <mergeCell ref="K34:N35"/>
    <mergeCell ref="O34:Q35"/>
    <mergeCell ref="AL34:AN35"/>
    <mergeCell ref="S35:T36"/>
    <mergeCell ref="W35:X36"/>
    <mergeCell ref="Z35:AB36"/>
    <mergeCell ref="AC35:AE36"/>
    <mergeCell ref="H37:I38"/>
    <mergeCell ref="J37:L37"/>
    <mergeCell ref="M37:O38"/>
    <mergeCell ref="P37:Q37"/>
    <mergeCell ref="S37:S38"/>
    <mergeCell ref="T37:T38"/>
    <mergeCell ref="P38:Q38"/>
    <mergeCell ref="AN38:AP38"/>
    <mergeCell ref="AT38:AU38"/>
    <mergeCell ref="BR38:BT38"/>
    <mergeCell ref="BX38:BY38"/>
    <mergeCell ref="BR37:BT37"/>
    <mergeCell ref="BU37:BW38"/>
    <mergeCell ref="BX37:BY37"/>
    <mergeCell ref="CA37:CA38"/>
    <mergeCell ref="AQ37:AS38"/>
    <mergeCell ref="BN36:BO38"/>
    <mergeCell ref="BP36:BQ36"/>
    <mergeCell ref="BR36:BT36"/>
    <mergeCell ref="AY37:BB38"/>
    <mergeCell ref="BD37:BF38"/>
    <mergeCell ref="BG37:BI38"/>
    <mergeCell ref="BP37:BQ38"/>
    <mergeCell ref="AT37:AU37"/>
    <mergeCell ref="CA35:CB36"/>
    <mergeCell ref="CC39:CF40"/>
    <mergeCell ref="CI39:CJ40"/>
    <mergeCell ref="CK39:CM40"/>
    <mergeCell ref="BK40:BM41"/>
    <mergeCell ref="BN40:BQ41"/>
    <mergeCell ref="BS40:BU41"/>
    <mergeCell ref="BV40:BY41"/>
    <mergeCell ref="S39:T40"/>
    <mergeCell ref="U39:X40"/>
    <mergeCell ref="AA39:AB40"/>
    <mergeCell ref="AC39:AE40"/>
    <mergeCell ref="AW39:AX40"/>
    <mergeCell ref="AY39:BB40"/>
    <mergeCell ref="AO40:AQ41"/>
    <mergeCell ref="AR40:AU41"/>
    <mergeCell ref="CI41:CJ42"/>
    <mergeCell ref="CK41:CM42"/>
    <mergeCell ref="BE39:BF40"/>
    <mergeCell ref="BG39:BI40"/>
    <mergeCell ref="CA39:CB40"/>
    <mergeCell ref="BE41:BF42"/>
    <mergeCell ref="BG41:BI42"/>
    <mergeCell ref="BL42:BM42"/>
    <mergeCell ref="BN42:BQ43"/>
    <mergeCell ref="BS42:BU43"/>
    <mergeCell ref="BV42:BY43"/>
    <mergeCell ref="D42:E42"/>
    <mergeCell ref="F42:I43"/>
    <mergeCell ref="K42:M43"/>
    <mergeCell ref="N42:Q43"/>
    <mergeCell ref="AH42:AI42"/>
    <mergeCell ref="AJ42:AM43"/>
    <mergeCell ref="AO42:AQ43"/>
    <mergeCell ref="AR42:AU43"/>
    <mergeCell ref="AA41:AB42"/>
    <mergeCell ref="AC41:AE42"/>
    <mergeCell ref="C40:E41"/>
    <mergeCell ref="F40:I41"/>
    <mergeCell ref="K40:M41"/>
    <mergeCell ref="N40:Q41"/>
    <mergeCell ref="AG40:AI41"/>
    <mergeCell ref="AJ40:AM41"/>
    <mergeCell ref="C44:E45"/>
    <mergeCell ref="F44:I45"/>
    <mergeCell ref="K44:M45"/>
    <mergeCell ref="N44:Q45"/>
    <mergeCell ref="S44:U46"/>
    <mergeCell ref="V44:V46"/>
    <mergeCell ref="D43:E43"/>
    <mergeCell ref="AH43:AI43"/>
    <mergeCell ref="BL43:BM43"/>
    <mergeCell ref="AO44:AQ45"/>
    <mergeCell ref="AR44:AU45"/>
    <mergeCell ref="AW44:AY46"/>
    <mergeCell ref="AZ44:AZ46"/>
    <mergeCell ref="BA44:BB46"/>
    <mergeCell ref="BC44:BD46"/>
    <mergeCell ref="W44:X46"/>
    <mergeCell ref="Y44:Z46"/>
    <mergeCell ref="AA44:AD46"/>
    <mergeCell ref="AE44:AE46"/>
    <mergeCell ref="AG44:AI45"/>
    <mergeCell ref="AJ44:AM45"/>
    <mergeCell ref="D46:E46"/>
    <mergeCell ref="F46:I47"/>
    <mergeCell ref="K46:M47"/>
    <mergeCell ref="CM44:CM46"/>
    <mergeCell ref="BE44:BH46"/>
    <mergeCell ref="BI44:BI46"/>
    <mergeCell ref="BK44:BM45"/>
    <mergeCell ref="BN44:BQ45"/>
    <mergeCell ref="BS44:BU45"/>
    <mergeCell ref="BV44:BY45"/>
    <mergeCell ref="BL46:BM46"/>
    <mergeCell ref="BN46:BQ47"/>
    <mergeCell ref="BS46:BU47"/>
    <mergeCell ref="AH46:AI46"/>
    <mergeCell ref="AJ46:AM47"/>
    <mergeCell ref="AO46:AQ47"/>
    <mergeCell ref="CA44:CC46"/>
    <mergeCell ref="CD44:CD46"/>
    <mergeCell ref="CE44:CF46"/>
    <mergeCell ref="CG44:CH46"/>
    <mergeCell ref="CI44:CL46"/>
    <mergeCell ref="BK48:BM49"/>
    <mergeCell ref="BP48:BQ49"/>
    <mergeCell ref="BT48:BU49"/>
    <mergeCell ref="D47:E47"/>
    <mergeCell ref="AH47:AI47"/>
    <mergeCell ref="BL47:BM47"/>
    <mergeCell ref="C48:E49"/>
    <mergeCell ref="H48:I49"/>
    <mergeCell ref="L48:M49"/>
    <mergeCell ref="AG48:AI49"/>
    <mergeCell ref="AL48:AM49"/>
    <mergeCell ref="AP48:AQ49"/>
    <mergeCell ref="BL50:BM51"/>
    <mergeCell ref="BN50:BQ51"/>
    <mergeCell ref="BT50:BU51"/>
    <mergeCell ref="D50:E51"/>
    <mergeCell ref="F50:I51"/>
    <mergeCell ref="L50:M51"/>
    <mergeCell ref="AH50:AI51"/>
    <mergeCell ref="AJ50:AM51"/>
    <mergeCell ref="AP50:AQ51"/>
    <mergeCell ref="BO53:BO55"/>
    <mergeCell ref="BP53:BR55"/>
    <mergeCell ref="BS53:BT55"/>
    <mergeCell ref="BU53:BW55"/>
    <mergeCell ref="BX53:BY55"/>
    <mergeCell ref="AG53:AJ55"/>
    <mergeCell ref="AK53:AK55"/>
    <mergeCell ref="AL53:AN55"/>
    <mergeCell ref="AO53:AP55"/>
    <mergeCell ref="AQ53:AS55"/>
    <mergeCell ref="AT53:AU55"/>
    <mergeCell ref="C56:D56"/>
    <mergeCell ref="AG56:AH56"/>
    <mergeCell ref="BK56:BL56"/>
    <mergeCell ref="C53:F55"/>
    <mergeCell ref="G53:G55"/>
    <mergeCell ref="H53:J55"/>
    <mergeCell ref="K53:L55"/>
    <mergeCell ref="M53:O55"/>
    <mergeCell ref="P53:Q55"/>
    <mergeCell ref="BK53:BN55"/>
  </mergeCells>
  <phoneticPr fontId="38"/>
  <pageMargins left="0.70866141732283472" right="0.23622047244094491" top="0.55118110236220474" bottom="0.39370078740157483" header="0.31496062992125984" footer="0.19685039370078741"/>
  <pageSetup paperSize="8" orientation="landscape" blackAndWhite="1" r:id="rId1"/>
  <headerFooter>
    <oddFooter>&amp;R&amp;K00-0482022.10.12.改訂</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89C94D2BA31CE4792ECF7199B2818B2" ma:contentTypeVersion="11" ma:contentTypeDescription="新しいドキュメントを作成します。" ma:contentTypeScope="" ma:versionID="2e1e3240415dc6878bb87e96604ecf63">
  <xsd:schema xmlns:xsd="http://www.w3.org/2001/XMLSchema" xmlns:xs="http://www.w3.org/2001/XMLSchema" xmlns:p="http://schemas.microsoft.com/office/2006/metadata/properties" xmlns:ns2="f0a51d9b-3597-4f93-8cda-7124e960b65f" xmlns:ns3="71397eb8-bad1-4016-aec5-2066049f0302" targetNamespace="http://schemas.microsoft.com/office/2006/metadata/properties" ma:root="true" ma:fieldsID="5a27429bdedd8e55b0dd60fa23dc49d1" ns2:_="" ns3:_="">
    <xsd:import namespace="f0a51d9b-3597-4f93-8cda-7124e960b65f"/>
    <xsd:import namespace="71397eb8-bad1-4016-aec5-2066049f0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51d9b-3597-4f93-8cda-7124e960b6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397eb8-bad1-4016-aec5-2066049f0302"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22C1BF-9C0F-4726-A1E8-E4F2031200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51d9b-3597-4f93-8cda-7124e960b65f"/>
    <ds:schemaRef ds:uri="71397eb8-bad1-4016-aec5-2066049f0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A96A78-0A3E-4CBF-A6AE-301ADA908DA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5180EBA-3638-4ECC-BA3B-BA02A65BAE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作成流れ</vt:lpstr>
      <vt:lpstr>工事</vt:lpstr>
      <vt:lpstr>登録</vt:lpstr>
      <vt:lpstr>名簿</vt:lpstr>
      <vt:lpstr>書類一覧</vt:lpstr>
      <vt:lpstr>通知</vt:lpstr>
      <vt:lpstr>1.施工</vt:lpstr>
      <vt:lpstr>2.再下(2次-1)</vt:lpstr>
      <vt:lpstr>2.再下(2次-2)</vt:lpstr>
      <vt:lpstr>2.再下(2次-3)</vt:lpstr>
      <vt:lpstr>3.名簿 </vt:lpstr>
      <vt:lpstr>4.親方</vt:lpstr>
      <vt:lpstr>5.編成</vt:lpstr>
      <vt:lpstr>6.実務</vt:lpstr>
      <vt:lpstr>7.高齢</vt:lpstr>
      <vt:lpstr>8.就労</vt:lpstr>
      <vt:lpstr>9.実習 </vt:lpstr>
      <vt:lpstr>11.工具</vt:lpstr>
      <vt:lpstr>10.機械</vt:lpstr>
      <vt:lpstr>12.危険</vt:lpstr>
      <vt:lpstr>13.火気</vt:lpstr>
      <vt:lpstr>14.車両</vt:lpstr>
      <vt:lpstr>'1.施工'!Print_Area</vt:lpstr>
      <vt:lpstr>'10.機械'!Print_Area</vt:lpstr>
      <vt:lpstr>'14.車両'!Print_Area</vt:lpstr>
      <vt:lpstr>'2.再下(2次-1)'!Print_Area</vt:lpstr>
      <vt:lpstr>'2.再下(2次-2)'!Print_Area</vt:lpstr>
      <vt:lpstr>'2.再下(2次-3)'!Print_Area</vt:lpstr>
      <vt:lpstr>'3.名簿 '!Print_Area</vt:lpstr>
      <vt:lpstr>'4.親方'!Print_Area</vt:lpstr>
      <vt:lpstr>'5.編成'!Print_Area</vt:lpstr>
      <vt:lpstr>'6.実務'!Print_Area</vt:lpstr>
      <vt:lpstr>'7.高齢'!Print_Area</vt:lpstr>
      <vt:lpstr>'8.就労'!Print_Area</vt:lpstr>
      <vt:lpstr>'9.実習 '!Print_Area</vt:lpstr>
      <vt:lpstr>通知!Print_Area</vt:lpstr>
      <vt:lpstr>登録!Print_Area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中島貴子</dc:creator>
  <cp:keywords/>
  <dc:description/>
  <cp:lastModifiedBy>中島 貴子</cp:lastModifiedBy>
  <cp:revision/>
  <cp:lastPrinted>2022-10-12T07:52:32Z</cp:lastPrinted>
  <dcterms:created xsi:type="dcterms:W3CDTF">2015-02-27T04:25:37Z</dcterms:created>
  <dcterms:modified xsi:type="dcterms:W3CDTF">2022-10-12T07:52:54Z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0x010100B89C94D2BA31CE4792ECF7199B2818B2</vt:lpwstr>
  </property>
</Properties>
</file>